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Seagate-D2\Public\TOGC\Competition Secretary\RESULTS\"/>
    </mc:Choice>
  </mc:AlternateContent>
  <xr:revisionPtr revIDLastSave="0" documentId="8_{7D00D209-861D-4757-8518-7EC72429BBF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MPULSORY " sheetId="4" r:id="rId1"/>
    <sheet name="John Reeves" sheetId="1" r:id="rId2"/>
  </sheets>
  <definedNames>
    <definedName name="_xlnm._FilterDatabase" localSheetId="1" hidden="1">'John Reeves'!$A$7:$AC$29</definedName>
    <definedName name="_xlnm.Print_Titles" localSheetId="0">'COMPULSORY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5" i="1" l="1"/>
  <c r="X55" i="1"/>
  <c r="W55" i="1"/>
  <c r="V55" i="1"/>
  <c r="Y54" i="1"/>
  <c r="X54" i="1"/>
  <c r="W54" i="1"/>
  <c r="V54" i="1"/>
  <c r="Y53" i="1"/>
  <c r="X53" i="1"/>
  <c r="W53" i="1"/>
  <c r="V53" i="1"/>
  <c r="Y47" i="1"/>
  <c r="X47" i="1"/>
  <c r="W47" i="1"/>
  <c r="V47" i="1"/>
  <c r="Y46" i="1"/>
  <c r="X46" i="1"/>
  <c r="W46" i="1"/>
  <c r="V46" i="1"/>
  <c r="Y45" i="1"/>
  <c r="X45" i="1"/>
  <c r="W45" i="1"/>
  <c r="V45" i="1"/>
  <c r="Y38" i="1"/>
  <c r="Y39" i="1"/>
  <c r="Y37" i="1"/>
  <c r="X38" i="1"/>
  <c r="S45" i="1" s="1"/>
  <c r="X39" i="1"/>
  <c r="X37" i="1"/>
  <c r="W38" i="1"/>
  <c r="W39" i="1"/>
  <c r="W37" i="1"/>
  <c r="P36" i="1"/>
  <c r="O36" i="1"/>
  <c r="N36" i="1"/>
  <c r="M36" i="1"/>
  <c r="P35" i="1"/>
  <c r="O35" i="1"/>
  <c r="N35" i="1"/>
  <c r="M35" i="1"/>
  <c r="P34" i="1"/>
  <c r="O34" i="1"/>
  <c r="N34" i="1"/>
  <c r="M34" i="1"/>
  <c r="P52" i="1"/>
  <c r="O52" i="1"/>
  <c r="N52" i="1"/>
  <c r="M52" i="1"/>
  <c r="P51" i="1"/>
  <c r="O51" i="1"/>
  <c r="N51" i="1"/>
  <c r="M51" i="1"/>
  <c r="P50" i="1"/>
  <c r="O50" i="1"/>
  <c r="N50" i="1"/>
  <c r="M50" i="1"/>
  <c r="P43" i="1"/>
  <c r="P44" i="1"/>
  <c r="P42" i="1"/>
  <c r="O43" i="1"/>
  <c r="O44" i="1"/>
  <c r="O42" i="1"/>
  <c r="N43" i="1"/>
  <c r="N44" i="1"/>
  <c r="N42" i="1"/>
  <c r="V38" i="1"/>
  <c r="V39" i="1"/>
  <c r="V37" i="1"/>
  <c r="M44" i="1"/>
  <c r="M43" i="1"/>
  <c r="M42" i="1"/>
  <c r="S44" i="1" l="1"/>
  <c r="Q46" i="1"/>
  <c r="S46" i="1"/>
  <c r="S47" i="1"/>
  <c r="S54" i="1"/>
  <c r="S42" i="1"/>
  <c r="S51" i="1"/>
  <c r="S52" i="1"/>
  <c r="S34" i="1"/>
  <c r="S35" i="1"/>
  <c r="S55" i="1"/>
  <c r="T43" i="1"/>
  <c r="S50" i="1"/>
  <c r="Q54" i="1"/>
  <c r="S36" i="1"/>
  <c r="S43" i="1"/>
  <c r="S53" i="1"/>
  <c r="R53" i="1"/>
  <c r="R52" i="1"/>
  <c r="R51" i="1"/>
  <c r="R47" i="1"/>
  <c r="Q37" i="1"/>
  <c r="R55" i="1"/>
  <c r="R54" i="1"/>
  <c r="R45" i="1"/>
  <c r="R46" i="1"/>
  <c r="R36" i="1"/>
  <c r="R34" i="1"/>
  <c r="R43" i="1"/>
  <c r="R50" i="1"/>
  <c r="R35" i="1"/>
  <c r="R44" i="1"/>
  <c r="R42" i="1"/>
  <c r="T53" i="1"/>
  <c r="T39" i="1"/>
  <c r="S38" i="1"/>
  <c r="T46" i="1"/>
  <c r="T38" i="1"/>
  <c r="T37" i="1"/>
  <c r="S39" i="1"/>
  <c r="R38" i="1"/>
  <c r="T47" i="1"/>
  <c r="T54" i="1"/>
  <c r="S37" i="1"/>
  <c r="R39" i="1"/>
  <c r="T45" i="1"/>
  <c r="T55" i="1"/>
  <c r="R37" i="1"/>
  <c r="T52" i="1"/>
  <c r="T44" i="1"/>
  <c r="T51" i="1"/>
  <c r="T36" i="1"/>
  <c r="T34" i="1"/>
  <c r="T50" i="1"/>
  <c r="T35" i="1"/>
  <c r="T42" i="1"/>
  <c r="Q55" i="1"/>
  <c r="Q45" i="1"/>
  <c r="Q53" i="1"/>
  <c r="Q39" i="1"/>
  <c r="Q47" i="1"/>
  <c r="Q34" i="1"/>
  <c r="Q36" i="1"/>
  <c r="Q44" i="1"/>
  <c r="Q35" i="1"/>
  <c r="Q43" i="1"/>
  <c r="Q52" i="1"/>
  <c r="Q51" i="1"/>
  <c r="Q42" i="1"/>
  <c r="Q50" i="1"/>
  <c r="E18" i="4"/>
  <c r="E14" i="4"/>
  <c r="E15" i="4"/>
  <c r="E13" i="4"/>
  <c r="E17" i="4"/>
  <c r="M7" i="1" l="1"/>
  <c r="N7" i="1"/>
  <c r="O7" i="1"/>
  <c r="P7" i="1"/>
  <c r="M8" i="1"/>
  <c r="N8" i="1"/>
  <c r="O8" i="1"/>
  <c r="P8" i="1"/>
  <c r="M9" i="1"/>
  <c r="N9" i="1"/>
  <c r="O9" i="1"/>
  <c r="P9" i="1"/>
  <c r="V10" i="1"/>
  <c r="W10" i="1"/>
  <c r="X10" i="1"/>
  <c r="Y10" i="1"/>
  <c r="V11" i="1"/>
  <c r="W11" i="1"/>
  <c r="X11" i="1"/>
  <c r="Y11" i="1"/>
  <c r="V12" i="1"/>
  <c r="W12" i="1"/>
  <c r="X12" i="1"/>
  <c r="Y12" i="1"/>
  <c r="Y26" i="1"/>
  <c r="Y27" i="1"/>
  <c r="Y28" i="1"/>
  <c r="Y18" i="1"/>
  <c r="Y19" i="1"/>
  <c r="Y20" i="1"/>
  <c r="X26" i="1"/>
  <c r="X27" i="1"/>
  <c r="X28" i="1"/>
  <c r="X18" i="1"/>
  <c r="X19" i="1"/>
  <c r="X20" i="1"/>
  <c r="W26" i="1"/>
  <c r="W27" i="1"/>
  <c r="W28" i="1"/>
  <c r="W18" i="1"/>
  <c r="W19" i="1"/>
  <c r="W20" i="1"/>
  <c r="V26" i="1"/>
  <c r="V27" i="1"/>
  <c r="V28" i="1"/>
  <c r="V18" i="1"/>
  <c r="V19" i="1"/>
  <c r="V20" i="1"/>
  <c r="P24" i="1"/>
  <c r="P25" i="1"/>
  <c r="P15" i="1"/>
  <c r="P16" i="1"/>
  <c r="P17" i="1"/>
  <c r="P23" i="1"/>
  <c r="O24" i="1"/>
  <c r="O25" i="1"/>
  <c r="O15" i="1"/>
  <c r="O16" i="1"/>
  <c r="O17" i="1"/>
  <c r="O23" i="1"/>
  <c r="N24" i="1"/>
  <c r="N25" i="1"/>
  <c r="N15" i="1"/>
  <c r="N16" i="1"/>
  <c r="N17" i="1"/>
  <c r="N23" i="1"/>
  <c r="M15" i="1"/>
  <c r="M16" i="1"/>
  <c r="M17" i="1"/>
  <c r="M24" i="1"/>
  <c r="M25" i="1"/>
  <c r="M23" i="1"/>
  <c r="S16" i="1" l="1"/>
  <c r="S15" i="1"/>
  <c r="S17" i="1"/>
  <c r="S9" i="1"/>
  <c r="S8" i="1"/>
  <c r="S7" i="1"/>
  <c r="R17" i="1"/>
  <c r="R7" i="1"/>
  <c r="R9" i="1"/>
  <c r="R16" i="1"/>
  <c r="R8" i="1"/>
  <c r="R15" i="1"/>
  <c r="Q10" i="1"/>
  <c r="Q8" i="1"/>
  <c r="Q7" i="1"/>
  <c r="T7" i="1"/>
  <c r="T9" i="1"/>
  <c r="T17" i="1"/>
  <c r="T16" i="1"/>
  <c r="T15" i="1"/>
  <c r="T8" i="1"/>
  <c r="T12" i="1"/>
  <c r="S12" i="1"/>
  <c r="R12" i="1"/>
  <c r="Q12" i="1"/>
  <c r="Q9" i="1"/>
  <c r="T28" i="1"/>
  <c r="T10" i="1"/>
  <c r="T27" i="1"/>
  <c r="T26" i="1"/>
  <c r="T20" i="1"/>
  <c r="T19" i="1"/>
  <c r="T18" i="1"/>
  <c r="T25" i="1"/>
  <c r="T24" i="1"/>
  <c r="T23" i="1"/>
  <c r="S23" i="1"/>
  <c r="S25" i="1"/>
  <c r="S24" i="1"/>
  <c r="R24" i="1"/>
  <c r="R23" i="1"/>
  <c r="R25" i="1"/>
  <c r="T11" i="1"/>
  <c r="S11" i="1"/>
  <c r="S28" i="1"/>
  <c r="S10" i="1"/>
  <c r="S27" i="1"/>
  <c r="S26" i="1"/>
  <c r="S20" i="1"/>
  <c r="S19" i="1"/>
  <c r="S18" i="1"/>
  <c r="R11" i="1"/>
  <c r="R28" i="1"/>
  <c r="R27" i="1"/>
  <c r="R10" i="1"/>
  <c r="R26" i="1"/>
  <c r="R20" i="1"/>
  <c r="R19" i="1"/>
  <c r="R18" i="1"/>
  <c r="Q11" i="1"/>
  <c r="Q28" i="1"/>
  <c r="Q27" i="1"/>
  <c r="Q26" i="1"/>
  <c r="Q20" i="1"/>
  <c r="Q19" i="1"/>
  <c r="Q18" i="1"/>
  <c r="Q17" i="1"/>
  <c r="Q25" i="1"/>
  <c r="Q24" i="1"/>
  <c r="Q23" i="1"/>
  <c r="Q15" i="1"/>
  <c r="Q16" i="1"/>
  <c r="E19" i="4"/>
  <c r="G19" i="4"/>
  <c r="I19" i="4"/>
  <c r="K19" i="4"/>
  <c r="M19" i="4"/>
  <c r="N19" i="4"/>
  <c r="G13" i="4"/>
  <c r="I13" i="4"/>
  <c r="K13" i="4"/>
  <c r="M13" i="4"/>
  <c r="N13" i="4"/>
  <c r="E7" i="4"/>
  <c r="G7" i="4"/>
  <c r="I7" i="4"/>
  <c r="K7" i="4"/>
  <c r="M7" i="4"/>
  <c r="N7" i="4"/>
  <c r="E9" i="4"/>
  <c r="G9" i="4"/>
  <c r="I9" i="4"/>
  <c r="K9" i="4"/>
  <c r="M9" i="4"/>
  <c r="N9" i="4"/>
  <c r="E21" i="4"/>
  <c r="G21" i="4"/>
  <c r="I21" i="4"/>
  <c r="K21" i="4"/>
  <c r="M21" i="4"/>
  <c r="N21" i="4"/>
  <c r="E24" i="4"/>
  <c r="E23" i="4"/>
  <c r="E8" i="4"/>
  <c r="E11" i="4"/>
  <c r="E16" i="4"/>
  <c r="N18" i="4"/>
  <c r="P21" i="4" s="1"/>
  <c r="M18" i="4"/>
  <c r="K18" i="4"/>
  <c r="I18" i="4"/>
  <c r="G18" i="4"/>
  <c r="N22" i="4"/>
  <c r="M22" i="4"/>
  <c r="K22" i="4"/>
  <c r="I22" i="4"/>
  <c r="G22" i="4"/>
  <c r="E22" i="4"/>
  <c r="N15" i="4"/>
  <c r="M15" i="4"/>
  <c r="K15" i="4"/>
  <c r="I15" i="4"/>
  <c r="G15" i="4"/>
  <c r="N14" i="4"/>
  <c r="M14" i="4"/>
  <c r="K14" i="4"/>
  <c r="I14" i="4"/>
  <c r="G14" i="4"/>
  <c r="N25" i="4"/>
  <c r="P19" i="4" s="1"/>
  <c r="M25" i="4"/>
  <c r="K25" i="4"/>
  <c r="I25" i="4"/>
  <c r="G25" i="4"/>
  <c r="E25" i="4"/>
  <c r="N20" i="4"/>
  <c r="P20" i="4" s="1"/>
  <c r="M20" i="4"/>
  <c r="K20" i="4"/>
  <c r="I20" i="4"/>
  <c r="G20" i="4"/>
  <c r="E20" i="4"/>
  <c r="N10" i="4"/>
  <c r="P10" i="4" s="1"/>
  <c r="M10" i="4"/>
  <c r="K10" i="4"/>
  <c r="I10" i="4"/>
  <c r="G10" i="4"/>
  <c r="E10" i="4"/>
  <c r="N12" i="4"/>
  <c r="M12" i="4"/>
  <c r="K12" i="4"/>
  <c r="I12" i="4"/>
  <c r="G12" i="4"/>
  <c r="E12" i="4"/>
  <c r="N16" i="4"/>
  <c r="P13" i="4" s="1"/>
  <c r="M16" i="4"/>
  <c r="K16" i="4"/>
  <c r="I16" i="4"/>
  <c r="G16" i="4"/>
  <c r="N11" i="4"/>
  <c r="M11" i="4"/>
  <c r="K11" i="4"/>
  <c r="I11" i="4"/>
  <c r="G11" i="4"/>
  <c r="N8" i="4"/>
  <c r="M8" i="4"/>
  <c r="K8" i="4"/>
  <c r="I8" i="4"/>
  <c r="G8" i="4"/>
  <c r="N23" i="4"/>
  <c r="P18" i="4" s="1"/>
  <c r="M23" i="4"/>
  <c r="K23" i="4"/>
  <c r="I23" i="4"/>
  <c r="G23" i="4"/>
  <c r="N24" i="4"/>
  <c r="P17" i="4" s="1"/>
  <c r="M24" i="4"/>
  <c r="K24" i="4"/>
  <c r="I24" i="4"/>
  <c r="G24" i="4"/>
  <c r="N17" i="4"/>
  <c r="M17" i="4"/>
  <c r="K17" i="4"/>
  <c r="I17" i="4"/>
  <c r="G17" i="4"/>
  <c r="H13" i="1"/>
  <c r="G13" i="1"/>
  <c r="F13" i="1"/>
  <c r="E13" i="1"/>
  <c r="I12" i="1"/>
  <c r="I11" i="1"/>
  <c r="I10" i="1"/>
  <c r="I9" i="1"/>
  <c r="I8" i="1"/>
  <c r="I7" i="1"/>
  <c r="H56" i="1"/>
  <c r="F56" i="1"/>
  <c r="E56" i="1"/>
  <c r="I55" i="1"/>
  <c r="I54" i="1"/>
  <c r="I53" i="1"/>
  <c r="I52" i="1"/>
  <c r="I51" i="1"/>
  <c r="I50" i="1"/>
  <c r="P11" i="4" l="1"/>
  <c r="P9" i="4"/>
  <c r="P14" i="4"/>
  <c r="P23" i="4"/>
  <c r="P16" i="4"/>
  <c r="P22" i="4"/>
  <c r="P24" i="4"/>
  <c r="P8" i="4"/>
  <c r="P25" i="4"/>
  <c r="P15" i="4"/>
  <c r="P12" i="4"/>
  <c r="O7" i="4"/>
  <c r="O9" i="4"/>
  <c r="O21" i="4"/>
  <c r="O19" i="4"/>
  <c r="P7" i="4"/>
  <c r="O13" i="4"/>
  <c r="O23" i="4"/>
  <c r="O11" i="4"/>
  <c r="O16" i="4"/>
  <c r="O12" i="4"/>
  <c r="O10" i="4"/>
  <c r="O18" i="4"/>
  <c r="O24" i="4"/>
  <c r="O8" i="4"/>
  <c r="O17" i="4"/>
  <c r="O20" i="4"/>
  <c r="O25" i="4"/>
  <c r="O14" i="4"/>
  <c r="O15" i="4"/>
  <c r="O22" i="4"/>
  <c r="I13" i="1"/>
  <c r="J13" i="1" s="1"/>
  <c r="G56" i="1"/>
  <c r="I46" i="1"/>
  <c r="I47" i="1"/>
  <c r="I45" i="1"/>
  <c r="I43" i="1"/>
  <c r="I37" i="1"/>
  <c r="H21" i="1"/>
  <c r="G21" i="1"/>
  <c r="F21" i="1"/>
  <c r="E21" i="1"/>
  <c r="I20" i="1"/>
  <c r="I19" i="1"/>
  <c r="I18" i="1"/>
  <c r="I17" i="1"/>
  <c r="I16" i="1"/>
  <c r="I15" i="1"/>
  <c r="H48" i="1"/>
  <c r="F48" i="1"/>
  <c r="E48" i="1"/>
  <c r="I44" i="1"/>
  <c r="I42" i="1"/>
  <c r="H40" i="1"/>
  <c r="F40" i="1"/>
  <c r="E40" i="1"/>
  <c r="I39" i="1"/>
  <c r="I38" i="1"/>
  <c r="I36" i="1"/>
  <c r="I35" i="1"/>
  <c r="I34" i="1"/>
  <c r="I24" i="1"/>
  <c r="I25" i="1"/>
  <c r="I26" i="1"/>
  <c r="I27" i="1"/>
  <c r="I28" i="1"/>
  <c r="I23" i="1"/>
  <c r="F29" i="1"/>
  <c r="G29" i="1"/>
  <c r="H29" i="1"/>
  <c r="E29" i="1"/>
  <c r="I56" i="1" l="1"/>
  <c r="J56" i="1" s="1"/>
  <c r="I21" i="1"/>
  <c r="J21" i="1" s="1"/>
  <c r="I29" i="1"/>
  <c r="J29" i="1" s="1"/>
  <c r="G48" i="1"/>
  <c r="I48" i="1" s="1"/>
  <c r="J48" i="1" s="1"/>
  <c r="G40" i="1"/>
  <c r="K21" i="1" l="1"/>
  <c r="K29" i="1"/>
  <c r="K13" i="1"/>
  <c r="I40" i="1"/>
  <c r="J40" i="1" l="1"/>
  <c r="K40" i="1" l="1"/>
  <c r="K48" i="1"/>
  <c r="K56" i="1"/>
</calcChain>
</file>

<file path=xl/sharedStrings.xml><?xml version="1.0" encoding="utf-8"?>
<sst xmlns="http://schemas.openxmlformats.org/spreadsheetml/2006/main" count="166" uniqueCount="106">
  <si>
    <t>No</t>
  </si>
  <si>
    <t>Name</t>
  </si>
  <si>
    <t>County</t>
  </si>
  <si>
    <t>Level</t>
  </si>
  <si>
    <t>Vault</t>
  </si>
  <si>
    <t>Bars</t>
  </si>
  <si>
    <t>Beam</t>
  </si>
  <si>
    <t>Floor</t>
  </si>
  <si>
    <t>Total</t>
  </si>
  <si>
    <t>SENIORS</t>
  </si>
  <si>
    <t>JUNIORS</t>
  </si>
  <si>
    <t xml:space="preserve">John Reeves Inter County Competition </t>
  </si>
  <si>
    <t>METROPOLITAN</t>
  </si>
  <si>
    <t>STAFFORDSHIRE</t>
  </si>
  <si>
    <t>HEREFORD &amp; WORCESTER</t>
  </si>
  <si>
    <t>WEST MIDLANDS REGION COMPULSORY CHAMPIONSHIPS</t>
  </si>
  <si>
    <t>NAME</t>
  </si>
  <si>
    <t>CLUB</t>
  </si>
  <si>
    <t>VAULT</t>
  </si>
  <si>
    <t>POSn</t>
  </si>
  <si>
    <t>BARS</t>
  </si>
  <si>
    <t>BEAM</t>
  </si>
  <si>
    <t>FLOOR</t>
  </si>
  <si>
    <t>R &amp; C</t>
  </si>
  <si>
    <t>TOTAL</t>
  </si>
  <si>
    <t>43</t>
  </si>
  <si>
    <t>42</t>
  </si>
  <si>
    <t>48</t>
  </si>
  <si>
    <t>EMILY CASEY</t>
  </si>
  <si>
    <t>ELLA-MAE ASTON</t>
  </si>
  <si>
    <t>LAURA HENDERSON</t>
  </si>
  <si>
    <t>FREYA GENEVER</t>
  </si>
  <si>
    <t>GRACE MACRORY</t>
  </si>
  <si>
    <t>DOMINIKA OBNISKA</t>
  </si>
  <si>
    <t>MILANA TWEATS</t>
  </si>
  <si>
    <t>GRACE LONG</t>
  </si>
  <si>
    <t>JESSICA HUGHES</t>
  </si>
  <si>
    <t>DHEMI TAYLOR</t>
  </si>
  <si>
    <t>JULIANNA SALCEDO</t>
  </si>
  <si>
    <t>App Places</t>
  </si>
  <si>
    <t>ERIN MACDONALD</t>
  </si>
  <si>
    <t>HARRIET BATEMAN</t>
  </si>
  <si>
    <t>IMOGEN PERROTT</t>
  </si>
  <si>
    <t>BETH CRISP</t>
  </si>
  <si>
    <t>OLIVIA CHAMBERS</t>
  </si>
  <si>
    <t>EVIE STORRER</t>
  </si>
  <si>
    <t>27</t>
  </si>
  <si>
    <t>POPPY O' SULLIVAN</t>
  </si>
  <si>
    <t>28</t>
  </si>
  <si>
    <t>OLIVIA HEAL</t>
  </si>
  <si>
    <t>29</t>
  </si>
  <si>
    <t>30</t>
  </si>
  <si>
    <t>CAITLIN WOOTTON</t>
  </si>
  <si>
    <t>GRACE HARDY</t>
  </si>
  <si>
    <t>32</t>
  </si>
  <si>
    <t>ELLA JACKSON</t>
  </si>
  <si>
    <t>33</t>
  </si>
  <si>
    <t>34</t>
  </si>
  <si>
    <t>MARNIE HASTINGS</t>
  </si>
  <si>
    <t>ALEXIA WHITE</t>
  </si>
  <si>
    <t>37</t>
  </si>
  <si>
    <t>MERRYN BIRD</t>
  </si>
  <si>
    <t>39</t>
  </si>
  <si>
    <t>HEREFORD AND WORCESTER</t>
  </si>
  <si>
    <t>40</t>
  </si>
  <si>
    <t>41</t>
  </si>
  <si>
    <t>MELANIE HANSON</t>
  </si>
  <si>
    <t>AMELIA TEW</t>
  </si>
  <si>
    <t>AMELIA WILLIAMS</t>
  </si>
  <si>
    <t>44</t>
  </si>
  <si>
    <t>NATASHA MITCHELL</t>
  </si>
  <si>
    <t>ELLA PLIMMER</t>
  </si>
  <si>
    <t>RUBY BATCHELOR</t>
  </si>
  <si>
    <t>AIMEE CLARK</t>
  </si>
  <si>
    <t>JESS TURLEY</t>
  </si>
  <si>
    <t>MAKALYA RADBOURNE</t>
  </si>
  <si>
    <t>ISLA STEAD</t>
  </si>
  <si>
    <t>Sunday 8th December 2019</t>
  </si>
  <si>
    <t>Evie Ashurst</t>
  </si>
  <si>
    <t>City of Birmingham</t>
  </si>
  <si>
    <t>Francesca Evans</t>
  </si>
  <si>
    <t>Hereford Sparks</t>
  </si>
  <si>
    <t>Jayda Smith</t>
  </si>
  <si>
    <t>Revolution</t>
  </si>
  <si>
    <t>Fraya Cruxton</t>
  </si>
  <si>
    <t>Jessica Smith</t>
  </si>
  <si>
    <t>Alia Reynolds</t>
  </si>
  <si>
    <t>Tamworth</t>
  </si>
  <si>
    <t>Sophie Siggers</t>
  </si>
  <si>
    <t>Rugby</t>
  </si>
  <si>
    <t>Sophie Chan</t>
  </si>
  <si>
    <t>Evie Davies</t>
  </si>
  <si>
    <t>Uttoxeter</t>
  </si>
  <si>
    <t>Gracie Dean</t>
  </si>
  <si>
    <t>Holly Beeston</t>
  </si>
  <si>
    <t>Daria Ismail</t>
  </si>
  <si>
    <t>Isla Pitt</t>
  </si>
  <si>
    <t>Evie Eldershaw</t>
  </si>
  <si>
    <t>Mara Mullally</t>
  </si>
  <si>
    <t>Emelia Webley</t>
  </si>
  <si>
    <t>Phoebe Seaton</t>
  </si>
  <si>
    <t>Orla Murray</t>
  </si>
  <si>
    <t>Amora Callister-Martin</t>
  </si>
  <si>
    <t>Park Wrekin</t>
  </si>
  <si>
    <t>LIBBY MIDDLETON</t>
  </si>
  <si>
    <t xml:space="preserve"> PRE COMPULSORY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</si>
</sst>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8"/>
      <name val="Verdana"/>
    </font>
    <font>
      <sz val="10"/>
      <name val="Times New Roman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49" fontId="4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6" borderId="1" xfId="2" applyFont="1" applyFill="1" applyBorder="1" applyAlignment="1">
      <alignment vertical="center"/>
    </xf>
    <xf numFmtId="49" fontId="4" fillId="6" borderId="1" xfId="2" applyNumberFormat="1" applyFont="1" applyFill="1" applyBorder="1" applyAlignment="1">
      <alignment horizontal="center" vertical="center"/>
    </xf>
    <xf numFmtId="1" fontId="4" fillId="6" borderId="1" xfId="2" applyNumberFormat="1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3" borderId="1" xfId="1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7" fillId="0" borderId="1" xfId="0" quotePrefix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64" fontId="6" fillId="6" borderId="2" xfId="0" applyNumberFormat="1" applyFont="1" applyFill="1" applyBorder="1" applyAlignment="1">
      <alignment vertical="center"/>
    </xf>
    <xf numFmtId="164" fontId="7" fillId="6" borderId="2" xfId="0" applyNumberFormat="1" applyFont="1" applyFill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164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4" fillId="6" borderId="1" xfId="1" applyFont="1" applyFill="1" applyBorder="1" applyAlignment="1">
      <alignment vertical="center"/>
    </xf>
    <xf numFmtId="164" fontId="9" fillId="6" borderId="1" xfId="1" applyNumberFormat="1" applyFont="1" applyFill="1" applyBorder="1" applyAlignment="1">
      <alignment vertical="center"/>
    </xf>
    <xf numFmtId="0" fontId="9" fillId="6" borderId="1" xfId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</cellXfs>
  <cellStyles count="5">
    <cellStyle name="Hyperlink 2" xfId="4" xr:uid="{F8B2A522-E233-4D40-B521-3600DDF38801}"/>
    <cellStyle name="Normal" xfId="0" builtinId="0"/>
    <cellStyle name="Normal 2" xfId="1" xr:uid="{9B547632-BB2F-4A6A-8663-8F4A0DB0151F}"/>
    <cellStyle name="Normal 2 2" xfId="2" xr:uid="{A9296FFB-FAC2-4AB3-B485-A4E465BBA4CC}"/>
    <cellStyle name="Normal 4" xfId="3" xr:uid="{13DB0BB2-A71C-4D2F-8A13-43C0B20ECF18}"/>
  </cellStyles>
  <dxfs count="14"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9430-7ED9-442D-8110-0A36398B2B20}">
  <sheetPr>
    <pageSetUpPr fitToPage="1"/>
  </sheetPr>
  <dimension ref="A1:T26"/>
  <sheetViews>
    <sheetView zoomScale="85" zoomScaleNormal="85" workbookViewId="0">
      <selection sqref="A1:N1"/>
    </sheetView>
  </sheetViews>
  <sheetFormatPr defaultRowHeight="15" customHeight="1" x14ac:dyDescent="0.25"/>
  <cols>
    <col min="1" max="1" width="4" style="13" bestFit="1" customWidth="1"/>
    <col min="2" max="2" width="22.140625" style="52" customWidth="1"/>
    <col min="3" max="3" width="21.5703125" style="52" bestFit="1" customWidth="1"/>
    <col min="4" max="4" width="9.7109375" style="54" bestFit="1" customWidth="1"/>
    <col min="5" max="5" width="5.85546875" style="52" bestFit="1" customWidth="1"/>
    <col min="6" max="6" width="7.140625" style="54" bestFit="1" customWidth="1"/>
    <col min="7" max="7" width="5.7109375" style="52" bestFit="1" customWidth="1"/>
    <col min="8" max="8" width="7.5703125" style="54" bestFit="1" customWidth="1"/>
    <col min="9" max="9" width="5.7109375" style="52" bestFit="1" customWidth="1"/>
    <col min="10" max="10" width="7.42578125" style="54" bestFit="1" customWidth="1"/>
    <col min="11" max="11" width="5.7109375" style="52" bestFit="1" customWidth="1"/>
    <col min="12" max="12" width="7.5703125" style="54" customWidth="1"/>
    <col min="13" max="13" width="5.5703125" style="52" customWidth="1"/>
    <col min="14" max="14" width="8" style="51" customWidth="1"/>
    <col min="15" max="15" width="6.140625" style="51" bestFit="1" customWidth="1"/>
    <col min="16" max="16" width="1.7109375" style="52" hidden="1" customWidth="1"/>
    <col min="17" max="256" width="9.140625" style="52"/>
    <col min="257" max="257" width="4" style="52" bestFit="1" customWidth="1"/>
    <col min="258" max="258" width="29" style="52" bestFit="1" customWidth="1"/>
    <col min="259" max="259" width="21.5703125" style="52" bestFit="1" customWidth="1"/>
    <col min="260" max="260" width="7.7109375" style="52" bestFit="1" customWidth="1"/>
    <col min="261" max="261" width="5.85546875" style="52" bestFit="1" customWidth="1"/>
    <col min="262" max="262" width="7.140625" style="52" bestFit="1" customWidth="1"/>
    <col min="263" max="263" width="5.7109375" style="52" bestFit="1" customWidth="1"/>
    <col min="264" max="264" width="7.5703125" style="52" bestFit="1" customWidth="1"/>
    <col min="265" max="265" width="5.7109375" style="52" bestFit="1" customWidth="1"/>
    <col min="266" max="266" width="7.42578125" style="52" bestFit="1" customWidth="1"/>
    <col min="267" max="267" width="5.7109375" style="52" bestFit="1" customWidth="1"/>
    <col min="268" max="268" width="7.5703125" style="52" customWidth="1"/>
    <col min="269" max="269" width="5.5703125" style="52" customWidth="1"/>
    <col min="270" max="270" width="8.140625" style="52" bestFit="1" customWidth="1"/>
    <col min="271" max="271" width="5.42578125" style="52" bestFit="1" customWidth="1"/>
    <col min="272" max="272" width="1.7109375" style="52" bestFit="1" customWidth="1"/>
    <col min="273" max="512" width="9.140625" style="52"/>
    <col min="513" max="513" width="4" style="52" bestFit="1" customWidth="1"/>
    <col min="514" max="514" width="29" style="52" bestFit="1" customWidth="1"/>
    <col min="515" max="515" width="21.5703125" style="52" bestFit="1" customWidth="1"/>
    <col min="516" max="516" width="7.7109375" style="52" bestFit="1" customWidth="1"/>
    <col min="517" max="517" width="5.85546875" style="52" bestFit="1" customWidth="1"/>
    <col min="518" max="518" width="7.140625" style="52" bestFit="1" customWidth="1"/>
    <col min="519" max="519" width="5.7109375" style="52" bestFit="1" customWidth="1"/>
    <col min="520" max="520" width="7.5703125" style="52" bestFit="1" customWidth="1"/>
    <col min="521" max="521" width="5.7109375" style="52" bestFit="1" customWidth="1"/>
    <col min="522" max="522" width="7.42578125" style="52" bestFit="1" customWidth="1"/>
    <col min="523" max="523" width="5.7109375" style="52" bestFit="1" customWidth="1"/>
    <col min="524" max="524" width="7.5703125" style="52" customWidth="1"/>
    <col min="525" max="525" width="5.5703125" style="52" customWidth="1"/>
    <col min="526" max="526" width="8.140625" style="52" bestFit="1" customWidth="1"/>
    <col min="527" max="527" width="5.42578125" style="52" bestFit="1" customWidth="1"/>
    <col min="528" max="528" width="1.7109375" style="52" bestFit="1" customWidth="1"/>
    <col min="529" max="768" width="9.140625" style="52"/>
    <col min="769" max="769" width="4" style="52" bestFit="1" customWidth="1"/>
    <col min="770" max="770" width="29" style="52" bestFit="1" customWidth="1"/>
    <col min="771" max="771" width="21.5703125" style="52" bestFit="1" customWidth="1"/>
    <col min="772" max="772" width="7.7109375" style="52" bestFit="1" customWidth="1"/>
    <col min="773" max="773" width="5.85546875" style="52" bestFit="1" customWidth="1"/>
    <col min="774" max="774" width="7.140625" style="52" bestFit="1" customWidth="1"/>
    <col min="775" max="775" width="5.7109375" style="52" bestFit="1" customWidth="1"/>
    <col min="776" max="776" width="7.5703125" style="52" bestFit="1" customWidth="1"/>
    <col min="777" max="777" width="5.7109375" style="52" bestFit="1" customWidth="1"/>
    <col min="778" max="778" width="7.42578125" style="52" bestFit="1" customWidth="1"/>
    <col min="779" max="779" width="5.7109375" style="52" bestFit="1" customWidth="1"/>
    <col min="780" max="780" width="7.5703125" style="52" customWidth="1"/>
    <col min="781" max="781" width="5.5703125" style="52" customWidth="1"/>
    <col min="782" max="782" width="8.140625" style="52" bestFit="1" customWidth="1"/>
    <col min="783" max="783" width="5.42578125" style="52" bestFit="1" customWidth="1"/>
    <col min="784" max="784" width="1.7109375" style="52" bestFit="1" customWidth="1"/>
    <col min="785" max="1024" width="9.140625" style="52"/>
    <col min="1025" max="1025" width="4" style="52" bestFit="1" customWidth="1"/>
    <col min="1026" max="1026" width="29" style="52" bestFit="1" customWidth="1"/>
    <col min="1027" max="1027" width="21.5703125" style="52" bestFit="1" customWidth="1"/>
    <col min="1028" max="1028" width="7.7109375" style="52" bestFit="1" customWidth="1"/>
    <col min="1029" max="1029" width="5.85546875" style="52" bestFit="1" customWidth="1"/>
    <col min="1030" max="1030" width="7.140625" style="52" bestFit="1" customWidth="1"/>
    <col min="1031" max="1031" width="5.7109375" style="52" bestFit="1" customWidth="1"/>
    <col min="1032" max="1032" width="7.5703125" style="52" bestFit="1" customWidth="1"/>
    <col min="1033" max="1033" width="5.7109375" style="52" bestFit="1" customWidth="1"/>
    <col min="1034" max="1034" width="7.42578125" style="52" bestFit="1" customWidth="1"/>
    <col min="1035" max="1035" width="5.7109375" style="52" bestFit="1" customWidth="1"/>
    <col min="1036" max="1036" width="7.5703125" style="52" customWidth="1"/>
    <col min="1037" max="1037" width="5.5703125" style="52" customWidth="1"/>
    <col min="1038" max="1038" width="8.140625" style="52" bestFit="1" customWidth="1"/>
    <col min="1039" max="1039" width="5.42578125" style="52" bestFit="1" customWidth="1"/>
    <col min="1040" max="1040" width="1.7109375" style="52" bestFit="1" customWidth="1"/>
    <col min="1041" max="1280" width="9.140625" style="52"/>
    <col min="1281" max="1281" width="4" style="52" bestFit="1" customWidth="1"/>
    <col min="1282" max="1282" width="29" style="52" bestFit="1" customWidth="1"/>
    <col min="1283" max="1283" width="21.5703125" style="52" bestFit="1" customWidth="1"/>
    <col min="1284" max="1284" width="7.7109375" style="52" bestFit="1" customWidth="1"/>
    <col min="1285" max="1285" width="5.85546875" style="52" bestFit="1" customWidth="1"/>
    <col min="1286" max="1286" width="7.140625" style="52" bestFit="1" customWidth="1"/>
    <col min="1287" max="1287" width="5.7109375" style="52" bestFit="1" customWidth="1"/>
    <col min="1288" max="1288" width="7.5703125" style="52" bestFit="1" customWidth="1"/>
    <col min="1289" max="1289" width="5.7109375" style="52" bestFit="1" customWidth="1"/>
    <col min="1290" max="1290" width="7.42578125" style="52" bestFit="1" customWidth="1"/>
    <col min="1291" max="1291" width="5.7109375" style="52" bestFit="1" customWidth="1"/>
    <col min="1292" max="1292" width="7.5703125" style="52" customWidth="1"/>
    <col min="1293" max="1293" width="5.5703125" style="52" customWidth="1"/>
    <col min="1294" max="1294" width="8.140625" style="52" bestFit="1" customWidth="1"/>
    <col min="1295" max="1295" width="5.42578125" style="52" bestFit="1" customWidth="1"/>
    <col min="1296" max="1296" width="1.7109375" style="52" bestFit="1" customWidth="1"/>
    <col min="1297" max="1536" width="9.140625" style="52"/>
    <col min="1537" max="1537" width="4" style="52" bestFit="1" customWidth="1"/>
    <col min="1538" max="1538" width="29" style="52" bestFit="1" customWidth="1"/>
    <col min="1539" max="1539" width="21.5703125" style="52" bestFit="1" customWidth="1"/>
    <col min="1540" max="1540" width="7.7109375" style="52" bestFit="1" customWidth="1"/>
    <col min="1541" max="1541" width="5.85546875" style="52" bestFit="1" customWidth="1"/>
    <col min="1542" max="1542" width="7.140625" style="52" bestFit="1" customWidth="1"/>
    <col min="1543" max="1543" width="5.7109375" style="52" bestFit="1" customWidth="1"/>
    <col min="1544" max="1544" width="7.5703125" style="52" bestFit="1" customWidth="1"/>
    <col min="1545" max="1545" width="5.7109375" style="52" bestFit="1" customWidth="1"/>
    <col min="1546" max="1546" width="7.42578125" style="52" bestFit="1" customWidth="1"/>
    <col min="1547" max="1547" width="5.7109375" style="52" bestFit="1" customWidth="1"/>
    <col min="1548" max="1548" width="7.5703125" style="52" customWidth="1"/>
    <col min="1549" max="1549" width="5.5703125" style="52" customWidth="1"/>
    <col min="1550" max="1550" width="8.140625" style="52" bestFit="1" customWidth="1"/>
    <col min="1551" max="1551" width="5.42578125" style="52" bestFit="1" customWidth="1"/>
    <col min="1552" max="1552" width="1.7109375" style="52" bestFit="1" customWidth="1"/>
    <col min="1553" max="1792" width="9.140625" style="52"/>
    <col min="1793" max="1793" width="4" style="52" bestFit="1" customWidth="1"/>
    <col min="1794" max="1794" width="29" style="52" bestFit="1" customWidth="1"/>
    <col min="1795" max="1795" width="21.5703125" style="52" bestFit="1" customWidth="1"/>
    <col min="1796" max="1796" width="7.7109375" style="52" bestFit="1" customWidth="1"/>
    <col min="1797" max="1797" width="5.85546875" style="52" bestFit="1" customWidth="1"/>
    <col min="1798" max="1798" width="7.140625" style="52" bestFit="1" customWidth="1"/>
    <col min="1799" max="1799" width="5.7109375" style="52" bestFit="1" customWidth="1"/>
    <col min="1800" max="1800" width="7.5703125" style="52" bestFit="1" customWidth="1"/>
    <col min="1801" max="1801" width="5.7109375" style="52" bestFit="1" customWidth="1"/>
    <col min="1802" max="1802" width="7.42578125" style="52" bestFit="1" customWidth="1"/>
    <col min="1803" max="1803" width="5.7109375" style="52" bestFit="1" customWidth="1"/>
    <col min="1804" max="1804" width="7.5703125" style="52" customWidth="1"/>
    <col min="1805" max="1805" width="5.5703125" style="52" customWidth="1"/>
    <col min="1806" max="1806" width="8.140625" style="52" bestFit="1" customWidth="1"/>
    <col min="1807" max="1807" width="5.42578125" style="52" bestFit="1" customWidth="1"/>
    <col min="1808" max="1808" width="1.7109375" style="52" bestFit="1" customWidth="1"/>
    <col min="1809" max="2048" width="9.140625" style="52"/>
    <col min="2049" max="2049" width="4" style="52" bestFit="1" customWidth="1"/>
    <col min="2050" max="2050" width="29" style="52" bestFit="1" customWidth="1"/>
    <col min="2051" max="2051" width="21.5703125" style="52" bestFit="1" customWidth="1"/>
    <col min="2052" max="2052" width="7.7109375" style="52" bestFit="1" customWidth="1"/>
    <col min="2053" max="2053" width="5.85546875" style="52" bestFit="1" customWidth="1"/>
    <col min="2054" max="2054" width="7.140625" style="52" bestFit="1" customWidth="1"/>
    <col min="2055" max="2055" width="5.7109375" style="52" bestFit="1" customWidth="1"/>
    <col min="2056" max="2056" width="7.5703125" style="52" bestFit="1" customWidth="1"/>
    <col min="2057" max="2057" width="5.7109375" style="52" bestFit="1" customWidth="1"/>
    <col min="2058" max="2058" width="7.42578125" style="52" bestFit="1" customWidth="1"/>
    <col min="2059" max="2059" width="5.7109375" style="52" bestFit="1" customWidth="1"/>
    <col min="2060" max="2060" width="7.5703125" style="52" customWidth="1"/>
    <col min="2061" max="2061" width="5.5703125" style="52" customWidth="1"/>
    <col min="2062" max="2062" width="8.140625" style="52" bestFit="1" customWidth="1"/>
    <col min="2063" max="2063" width="5.42578125" style="52" bestFit="1" customWidth="1"/>
    <col min="2064" max="2064" width="1.7109375" style="52" bestFit="1" customWidth="1"/>
    <col min="2065" max="2304" width="9.140625" style="52"/>
    <col min="2305" max="2305" width="4" style="52" bestFit="1" customWidth="1"/>
    <col min="2306" max="2306" width="29" style="52" bestFit="1" customWidth="1"/>
    <col min="2307" max="2307" width="21.5703125" style="52" bestFit="1" customWidth="1"/>
    <col min="2308" max="2308" width="7.7109375" style="52" bestFit="1" customWidth="1"/>
    <col min="2309" max="2309" width="5.85546875" style="52" bestFit="1" customWidth="1"/>
    <col min="2310" max="2310" width="7.140625" style="52" bestFit="1" customWidth="1"/>
    <col min="2311" max="2311" width="5.7109375" style="52" bestFit="1" customWidth="1"/>
    <col min="2312" max="2312" width="7.5703125" style="52" bestFit="1" customWidth="1"/>
    <col min="2313" max="2313" width="5.7109375" style="52" bestFit="1" customWidth="1"/>
    <col min="2314" max="2314" width="7.42578125" style="52" bestFit="1" customWidth="1"/>
    <col min="2315" max="2315" width="5.7109375" style="52" bestFit="1" customWidth="1"/>
    <col min="2316" max="2316" width="7.5703125" style="52" customWidth="1"/>
    <col min="2317" max="2317" width="5.5703125" style="52" customWidth="1"/>
    <col min="2318" max="2318" width="8.140625" style="52" bestFit="1" customWidth="1"/>
    <col min="2319" max="2319" width="5.42578125" style="52" bestFit="1" customWidth="1"/>
    <col min="2320" max="2320" width="1.7109375" style="52" bestFit="1" customWidth="1"/>
    <col min="2321" max="2560" width="9.140625" style="52"/>
    <col min="2561" max="2561" width="4" style="52" bestFit="1" customWidth="1"/>
    <col min="2562" max="2562" width="29" style="52" bestFit="1" customWidth="1"/>
    <col min="2563" max="2563" width="21.5703125" style="52" bestFit="1" customWidth="1"/>
    <col min="2564" max="2564" width="7.7109375" style="52" bestFit="1" customWidth="1"/>
    <col min="2565" max="2565" width="5.85546875" style="52" bestFit="1" customWidth="1"/>
    <col min="2566" max="2566" width="7.140625" style="52" bestFit="1" customWidth="1"/>
    <col min="2567" max="2567" width="5.7109375" style="52" bestFit="1" customWidth="1"/>
    <col min="2568" max="2568" width="7.5703125" style="52" bestFit="1" customWidth="1"/>
    <col min="2569" max="2569" width="5.7109375" style="52" bestFit="1" customWidth="1"/>
    <col min="2570" max="2570" width="7.42578125" style="52" bestFit="1" customWidth="1"/>
    <col min="2571" max="2571" width="5.7109375" style="52" bestFit="1" customWidth="1"/>
    <col min="2572" max="2572" width="7.5703125" style="52" customWidth="1"/>
    <col min="2573" max="2573" width="5.5703125" style="52" customWidth="1"/>
    <col min="2574" max="2574" width="8.140625" style="52" bestFit="1" customWidth="1"/>
    <col min="2575" max="2575" width="5.42578125" style="52" bestFit="1" customWidth="1"/>
    <col min="2576" max="2576" width="1.7109375" style="52" bestFit="1" customWidth="1"/>
    <col min="2577" max="2816" width="9.140625" style="52"/>
    <col min="2817" max="2817" width="4" style="52" bestFit="1" customWidth="1"/>
    <col min="2818" max="2818" width="29" style="52" bestFit="1" customWidth="1"/>
    <col min="2819" max="2819" width="21.5703125" style="52" bestFit="1" customWidth="1"/>
    <col min="2820" max="2820" width="7.7109375" style="52" bestFit="1" customWidth="1"/>
    <col min="2821" max="2821" width="5.85546875" style="52" bestFit="1" customWidth="1"/>
    <col min="2822" max="2822" width="7.140625" style="52" bestFit="1" customWidth="1"/>
    <col min="2823" max="2823" width="5.7109375" style="52" bestFit="1" customWidth="1"/>
    <col min="2824" max="2824" width="7.5703125" style="52" bestFit="1" customWidth="1"/>
    <col min="2825" max="2825" width="5.7109375" style="52" bestFit="1" customWidth="1"/>
    <col min="2826" max="2826" width="7.42578125" style="52" bestFit="1" customWidth="1"/>
    <col min="2827" max="2827" width="5.7109375" style="52" bestFit="1" customWidth="1"/>
    <col min="2828" max="2828" width="7.5703125" style="52" customWidth="1"/>
    <col min="2829" max="2829" width="5.5703125" style="52" customWidth="1"/>
    <col min="2830" max="2830" width="8.140625" style="52" bestFit="1" customWidth="1"/>
    <col min="2831" max="2831" width="5.42578125" style="52" bestFit="1" customWidth="1"/>
    <col min="2832" max="2832" width="1.7109375" style="52" bestFit="1" customWidth="1"/>
    <col min="2833" max="3072" width="9.140625" style="52"/>
    <col min="3073" max="3073" width="4" style="52" bestFit="1" customWidth="1"/>
    <col min="3074" max="3074" width="29" style="52" bestFit="1" customWidth="1"/>
    <col min="3075" max="3075" width="21.5703125" style="52" bestFit="1" customWidth="1"/>
    <col min="3076" max="3076" width="7.7109375" style="52" bestFit="1" customWidth="1"/>
    <col min="3077" max="3077" width="5.85546875" style="52" bestFit="1" customWidth="1"/>
    <col min="3078" max="3078" width="7.140625" style="52" bestFit="1" customWidth="1"/>
    <col min="3079" max="3079" width="5.7109375" style="52" bestFit="1" customWidth="1"/>
    <col min="3080" max="3080" width="7.5703125" style="52" bestFit="1" customWidth="1"/>
    <col min="3081" max="3081" width="5.7109375" style="52" bestFit="1" customWidth="1"/>
    <col min="3082" max="3082" width="7.42578125" style="52" bestFit="1" customWidth="1"/>
    <col min="3083" max="3083" width="5.7109375" style="52" bestFit="1" customWidth="1"/>
    <col min="3084" max="3084" width="7.5703125" style="52" customWidth="1"/>
    <col min="3085" max="3085" width="5.5703125" style="52" customWidth="1"/>
    <col min="3086" max="3086" width="8.140625" style="52" bestFit="1" customWidth="1"/>
    <col min="3087" max="3087" width="5.42578125" style="52" bestFit="1" customWidth="1"/>
    <col min="3088" max="3088" width="1.7109375" style="52" bestFit="1" customWidth="1"/>
    <col min="3089" max="3328" width="9.140625" style="52"/>
    <col min="3329" max="3329" width="4" style="52" bestFit="1" customWidth="1"/>
    <col min="3330" max="3330" width="29" style="52" bestFit="1" customWidth="1"/>
    <col min="3331" max="3331" width="21.5703125" style="52" bestFit="1" customWidth="1"/>
    <col min="3332" max="3332" width="7.7109375" style="52" bestFit="1" customWidth="1"/>
    <col min="3333" max="3333" width="5.85546875" style="52" bestFit="1" customWidth="1"/>
    <col min="3334" max="3334" width="7.140625" style="52" bestFit="1" customWidth="1"/>
    <col min="3335" max="3335" width="5.7109375" style="52" bestFit="1" customWidth="1"/>
    <col min="3336" max="3336" width="7.5703125" style="52" bestFit="1" customWidth="1"/>
    <col min="3337" max="3337" width="5.7109375" style="52" bestFit="1" customWidth="1"/>
    <col min="3338" max="3338" width="7.42578125" style="52" bestFit="1" customWidth="1"/>
    <col min="3339" max="3339" width="5.7109375" style="52" bestFit="1" customWidth="1"/>
    <col min="3340" max="3340" width="7.5703125" style="52" customWidth="1"/>
    <col min="3341" max="3341" width="5.5703125" style="52" customWidth="1"/>
    <col min="3342" max="3342" width="8.140625" style="52" bestFit="1" customWidth="1"/>
    <col min="3343" max="3343" width="5.42578125" style="52" bestFit="1" customWidth="1"/>
    <col min="3344" max="3344" width="1.7109375" style="52" bestFit="1" customWidth="1"/>
    <col min="3345" max="3584" width="9.140625" style="52"/>
    <col min="3585" max="3585" width="4" style="52" bestFit="1" customWidth="1"/>
    <col min="3586" max="3586" width="29" style="52" bestFit="1" customWidth="1"/>
    <col min="3587" max="3587" width="21.5703125" style="52" bestFit="1" customWidth="1"/>
    <col min="3588" max="3588" width="7.7109375" style="52" bestFit="1" customWidth="1"/>
    <col min="3589" max="3589" width="5.85546875" style="52" bestFit="1" customWidth="1"/>
    <col min="3590" max="3590" width="7.140625" style="52" bestFit="1" customWidth="1"/>
    <col min="3591" max="3591" width="5.7109375" style="52" bestFit="1" customWidth="1"/>
    <col min="3592" max="3592" width="7.5703125" style="52" bestFit="1" customWidth="1"/>
    <col min="3593" max="3593" width="5.7109375" style="52" bestFit="1" customWidth="1"/>
    <col min="3594" max="3594" width="7.42578125" style="52" bestFit="1" customWidth="1"/>
    <col min="3595" max="3595" width="5.7109375" style="52" bestFit="1" customWidth="1"/>
    <col min="3596" max="3596" width="7.5703125" style="52" customWidth="1"/>
    <col min="3597" max="3597" width="5.5703125" style="52" customWidth="1"/>
    <col min="3598" max="3598" width="8.140625" style="52" bestFit="1" customWidth="1"/>
    <col min="3599" max="3599" width="5.42578125" style="52" bestFit="1" customWidth="1"/>
    <col min="3600" max="3600" width="1.7109375" style="52" bestFit="1" customWidth="1"/>
    <col min="3601" max="3840" width="9.140625" style="52"/>
    <col min="3841" max="3841" width="4" style="52" bestFit="1" customWidth="1"/>
    <col min="3842" max="3842" width="29" style="52" bestFit="1" customWidth="1"/>
    <col min="3843" max="3843" width="21.5703125" style="52" bestFit="1" customWidth="1"/>
    <col min="3844" max="3844" width="7.7109375" style="52" bestFit="1" customWidth="1"/>
    <col min="3845" max="3845" width="5.85546875" style="52" bestFit="1" customWidth="1"/>
    <col min="3846" max="3846" width="7.140625" style="52" bestFit="1" customWidth="1"/>
    <col min="3847" max="3847" width="5.7109375" style="52" bestFit="1" customWidth="1"/>
    <col min="3848" max="3848" width="7.5703125" style="52" bestFit="1" customWidth="1"/>
    <col min="3849" max="3849" width="5.7109375" style="52" bestFit="1" customWidth="1"/>
    <col min="3850" max="3850" width="7.42578125" style="52" bestFit="1" customWidth="1"/>
    <col min="3851" max="3851" width="5.7109375" style="52" bestFit="1" customWidth="1"/>
    <col min="3852" max="3852" width="7.5703125" style="52" customWidth="1"/>
    <col min="3853" max="3853" width="5.5703125" style="52" customWidth="1"/>
    <col min="3854" max="3854" width="8.140625" style="52" bestFit="1" customWidth="1"/>
    <col min="3855" max="3855" width="5.42578125" style="52" bestFit="1" customWidth="1"/>
    <col min="3856" max="3856" width="1.7109375" style="52" bestFit="1" customWidth="1"/>
    <col min="3857" max="4096" width="9.140625" style="52"/>
    <col min="4097" max="4097" width="4" style="52" bestFit="1" customWidth="1"/>
    <col min="4098" max="4098" width="29" style="52" bestFit="1" customWidth="1"/>
    <col min="4099" max="4099" width="21.5703125" style="52" bestFit="1" customWidth="1"/>
    <col min="4100" max="4100" width="7.7109375" style="52" bestFit="1" customWidth="1"/>
    <col min="4101" max="4101" width="5.85546875" style="52" bestFit="1" customWidth="1"/>
    <col min="4102" max="4102" width="7.140625" style="52" bestFit="1" customWidth="1"/>
    <col min="4103" max="4103" width="5.7109375" style="52" bestFit="1" customWidth="1"/>
    <col min="4104" max="4104" width="7.5703125" style="52" bestFit="1" customWidth="1"/>
    <col min="4105" max="4105" width="5.7109375" style="52" bestFit="1" customWidth="1"/>
    <col min="4106" max="4106" width="7.42578125" style="52" bestFit="1" customWidth="1"/>
    <col min="4107" max="4107" width="5.7109375" style="52" bestFit="1" customWidth="1"/>
    <col min="4108" max="4108" width="7.5703125" style="52" customWidth="1"/>
    <col min="4109" max="4109" width="5.5703125" style="52" customWidth="1"/>
    <col min="4110" max="4110" width="8.140625" style="52" bestFit="1" customWidth="1"/>
    <col min="4111" max="4111" width="5.42578125" style="52" bestFit="1" customWidth="1"/>
    <col min="4112" max="4112" width="1.7109375" style="52" bestFit="1" customWidth="1"/>
    <col min="4113" max="4352" width="9.140625" style="52"/>
    <col min="4353" max="4353" width="4" style="52" bestFit="1" customWidth="1"/>
    <col min="4354" max="4354" width="29" style="52" bestFit="1" customWidth="1"/>
    <col min="4355" max="4355" width="21.5703125" style="52" bestFit="1" customWidth="1"/>
    <col min="4356" max="4356" width="7.7109375" style="52" bestFit="1" customWidth="1"/>
    <col min="4357" max="4357" width="5.85546875" style="52" bestFit="1" customWidth="1"/>
    <col min="4358" max="4358" width="7.140625" style="52" bestFit="1" customWidth="1"/>
    <col min="4359" max="4359" width="5.7109375" style="52" bestFit="1" customWidth="1"/>
    <col min="4360" max="4360" width="7.5703125" style="52" bestFit="1" customWidth="1"/>
    <col min="4361" max="4361" width="5.7109375" style="52" bestFit="1" customWidth="1"/>
    <col min="4362" max="4362" width="7.42578125" style="52" bestFit="1" customWidth="1"/>
    <col min="4363" max="4363" width="5.7109375" style="52" bestFit="1" customWidth="1"/>
    <col min="4364" max="4364" width="7.5703125" style="52" customWidth="1"/>
    <col min="4365" max="4365" width="5.5703125" style="52" customWidth="1"/>
    <col min="4366" max="4366" width="8.140625" style="52" bestFit="1" customWidth="1"/>
    <col min="4367" max="4367" width="5.42578125" style="52" bestFit="1" customWidth="1"/>
    <col min="4368" max="4368" width="1.7109375" style="52" bestFit="1" customWidth="1"/>
    <col min="4369" max="4608" width="9.140625" style="52"/>
    <col min="4609" max="4609" width="4" style="52" bestFit="1" customWidth="1"/>
    <col min="4610" max="4610" width="29" style="52" bestFit="1" customWidth="1"/>
    <col min="4611" max="4611" width="21.5703125" style="52" bestFit="1" customWidth="1"/>
    <col min="4612" max="4612" width="7.7109375" style="52" bestFit="1" customWidth="1"/>
    <col min="4613" max="4613" width="5.85546875" style="52" bestFit="1" customWidth="1"/>
    <col min="4614" max="4614" width="7.140625" style="52" bestFit="1" customWidth="1"/>
    <col min="4615" max="4615" width="5.7109375" style="52" bestFit="1" customWidth="1"/>
    <col min="4616" max="4616" width="7.5703125" style="52" bestFit="1" customWidth="1"/>
    <col min="4617" max="4617" width="5.7109375" style="52" bestFit="1" customWidth="1"/>
    <col min="4618" max="4618" width="7.42578125" style="52" bestFit="1" customWidth="1"/>
    <col min="4619" max="4619" width="5.7109375" style="52" bestFit="1" customWidth="1"/>
    <col min="4620" max="4620" width="7.5703125" style="52" customWidth="1"/>
    <col min="4621" max="4621" width="5.5703125" style="52" customWidth="1"/>
    <col min="4622" max="4622" width="8.140625" style="52" bestFit="1" customWidth="1"/>
    <col min="4623" max="4623" width="5.42578125" style="52" bestFit="1" customWidth="1"/>
    <col min="4624" max="4624" width="1.7109375" style="52" bestFit="1" customWidth="1"/>
    <col min="4625" max="4864" width="9.140625" style="52"/>
    <col min="4865" max="4865" width="4" style="52" bestFit="1" customWidth="1"/>
    <col min="4866" max="4866" width="29" style="52" bestFit="1" customWidth="1"/>
    <col min="4867" max="4867" width="21.5703125" style="52" bestFit="1" customWidth="1"/>
    <col min="4868" max="4868" width="7.7109375" style="52" bestFit="1" customWidth="1"/>
    <col min="4869" max="4869" width="5.85546875" style="52" bestFit="1" customWidth="1"/>
    <col min="4870" max="4870" width="7.140625" style="52" bestFit="1" customWidth="1"/>
    <col min="4871" max="4871" width="5.7109375" style="52" bestFit="1" customWidth="1"/>
    <col min="4872" max="4872" width="7.5703125" style="52" bestFit="1" customWidth="1"/>
    <col min="4873" max="4873" width="5.7109375" style="52" bestFit="1" customWidth="1"/>
    <col min="4874" max="4874" width="7.42578125" style="52" bestFit="1" customWidth="1"/>
    <col min="4875" max="4875" width="5.7109375" style="52" bestFit="1" customWidth="1"/>
    <col min="4876" max="4876" width="7.5703125" style="52" customWidth="1"/>
    <col min="4877" max="4877" width="5.5703125" style="52" customWidth="1"/>
    <col min="4878" max="4878" width="8.140625" style="52" bestFit="1" customWidth="1"/>
    <col min="4879" max="4879" width="5.42578125" style="52" bestFit="1" customWidth="1"/>
    <col min="4880" max="4880" width="1.7109375" style="52" bestFit="1" customWidth="1"/>
    <col min="4881" max="5120" width="9.140625" style="52"/>
    <col min="5121" max="5121" width="4" style="52" bestFit="1" customWidth="1"/>
    <col min="5122" max="5122" width="29" style="52" bestFit="1" customWidth="1"/>
    <col min="5123" max="5123" width="21.5703125" style="52" bestFit="1" customWidth="1"/>
    <col min="5124" max="5124" width="7.7109375" style="52" bestFit="1" customWidth="1"/>
    <col min="5125" max="5125" width="5.85546875" style="52" bestFit="1" customWidth="1"/>
    <col min="5126" max="5126" width="7.140625" style="52" bestFit="1" customWidth="1"/>
    <col min="5127" max="5127" width="5.7109375" style="52" bestFit="1" customWidth="1"/>
    <col min="5128" max="5128" width="7.5703125" style="52" bestFit="1" customWidth="1"/>
    <col min="5129" max="5129" width="5.7109375" style="52" bestFit="1" customWidth="1"/>
    <col min="5130" max="5130" width="7.42578125" style="52" bestFit="1" customWidth="1"/>
    <col min="5131" max="5131" width="5.7109375" style="52" bestFit="1" customWidth="1"/>
    <col min="5132" max="5132" width="7.5703125" style="52" customWidth="1"/>
    <col min="5133" max="5133" width="5.5703125" style="52" customWidth="1"/>
    <col min="5134" max="5134" width="8.140625" style="52" bestFit="1" customWidth="1"/>
    <col min="5135" max="5135" width="5.42578125" style="52" bestFit="1" customWidth="1"/>
    <col min="5136" max="5136" width="1.7109375" style="52" bestFit="1" customWidth="1"/>
    <col min="5137" max="5376" width="9.140625" style="52"/>
    <col min="5377" max="5377" width="4" style="52" bestFit="1" customWidth="1"/>
    <col min="5378" max="5378" width="29" style="52" bestFit="1" customWidth="1"/>
    <col min="5379" max="5379" width="21.5703125" style="52" bestFit="1" customWidth="1"/>
    <col min="5380" max="5380" width="7.7109375" style="52" bestFit="1" customWidth="1"/>
    <col min="5381" max="5381" width="5.85546875" style="52" bestFit="1" customWidth="1"/>
    <col min="5382" max="5382" width="7.140625" style="52" bestFit="1" customWidth="1"/>
    <col min="5383" max="5383" width="5.7109375" style="52" bestFit="1" customWidth="1"/>
    <col min="5384" max="5384" width="7.5703125" style="52" bestFit="1" customWidth="1"/>
    <col min="5385" max="5385" width="5.7109375" style="52" bestFit="1" customWidth="1"/>
    <col min="5386" max="5386" width="7.42578125" style="52" bestFit="1" customWidth="1"/>
    <col min="5387" max="5387" width="5.7109375" style="52" bestFit="1" customWidth="1"/>
    <col min="5388" max="5388" width="7.5703125" style="52" customWidth="1"/>
    <col min="5389" max="5389" width="5.5703125" style="52" customWidth="1"/>
    <col min="5390" max="5390" width="8.140625" style="52" bestFit="1" customWidth="1"/>
    <col min="5391" max="5391" width="5.42578125" style="52" bestFit="1" customWidth="1"/>
    <col min="5392" max="5392" width="1.7109375" style="52" bestFit="1" customWidth="1"/>
    <col min="5393" max="5632" width="9.140625" style="52"/>
    <col min="5633" max="5633" width="4" style="52" bestFit="1" customWidth="1"/>
    <col min="5634" max="5634" width="29" style="52" bestFit="1" customWidth="1"/>
    <col min="5635" max="5635" width="21.5703125" style="52" bestFit="1" customWidth="1"/>
    <col min="5636" max="5636" width="7.7109375" style="52" bestFit="1" customWidth="1"/>
    <col min="5637" max="5637" width="5.85546875" style="52" bestFit="1" customWidth="1"/>
    <col min="5638" max="5638" width="7.140625" style="52" bestFit="1" customWidth="1"/>
    <col min="5639" max="5639" width="5.7109375" style="52" bestFit="1" customWidth="1"/>
    <col min="5640" max="5640" width="7.5703125" style="52" bestFit="1" customWidth="1"/>
    <col min="5641" max="5641" width="5.7109375" style="52" bestFit="1" customWidth="1"/>
    <col min="5642" max="5642" width="7.42578125" style="52" bestFit="1" customWidth="1"/>
    <col min="5643" max="5643" width="5.7109375" style="52" bestFit="1" customWidth="1"/>
    <col min="5644" max="5644" width="7.5703125" style="52" customWidth="1"/>
    <col min="5645" max="5645" width="5.5703125" style="52" customWidth="1"/>
    <col min="5646" max="5646" width="8.140625" style="52" bestFit="1" customWidth="1"/>
    <col min="5647" max="5647" width="5.42578125" style="52" bestFit="1" customWidth="1"/>
    <col min="5648" max="5648" width="1.7109375" style="52" bestFit="1" customWidth="1"/>
    <col min="5649" max="5888" width="9.140625" style="52"/>
    <col min="5889" max="5889" width="4" style="52" bestFit="1" customWidth="1"/>
    <col min="5890" max="5890" width="29" style="52" bestFit="1" customWidth="1"/>
    <col min="5891" max="5891" width="21.5703125" style="52" bestFit="1" customWidth="1"/>
    <col min="5892" max="5892" width="7.7109375" style="52" bestFit="1" customWidth="1"/>
    <col min="5893" max="5893" width="5.85546875" style="52" bestFit="1" customWidth="1"/>
    <col min="5894" max="5894" width="7.140625" style="52" bestFit="1" customWidth="1"/>
    <col min="5895" max="5895" width="5.7109375" style="52" bestFit="1" customWidth="1"/>
    <col min="5896" max="5896" width="7.5703125" style="52" bestFit="1" customWidth="1"/>
    <col min="5897" max="5897" width="5.7109375" style="52" bestFit="1" customWidth="1"/>
    <col min="5898" max="5898" width="7.42578125" style="52" bestFit="1" customWidth="1"/>
    <col min="5899" max="5899" width="5.7109375" style="52" bestFit="1" customWidth="1"/>
    <col min="5900" max="5900" width="7.5703125" style="52" customWidth="1"/>
    <col min="5901" max="5901" width="5.5703125" style="52" customWidth="1"/>
    <col min="5902" max="5902" width="8.140625" style="52" bestFit="1" customWidth="1"/>
    <col min="5903" max="5903" width="5.42578125" style="52" bestFit="1" customWidth="1"/>
    <col min="5904" max="5904" width="1.7109375" style="52" bestFit="1" customWidth="1"/>
    <col min="5905" max="6144" width="9.140625" style="52"/>
    <col min="6145" max="6145" width="4" style="52" bestFit="1" customWidth="1"/>
    <col min="6146" max="6146" width="29" style="52" bestFit="1" customWidth="1"/>
    <col min="6147" max="6147" width="21.5703125" style="52" bestFit="1" customWidth="1"/>
    <col min="6148" max="6148" width="7.7109375" style="52" bestFit="1" customWidth="1"/>
    <col min="6149" max="6149" width="5.85546875" style="52" bestFit="1" customWidth="1"/>
    <col min="6150" max="6150" width="7.140625" style="52" bestFit="1" customWidth="1"/>
    <col min="6151" max="6151" width="5.7109375" style="52" bestFit="1" customWidth="1"/>
    <col min="6152" max="6152" width="7.5703125" style="52" bestFit="1" customWidth="1"/>
    <col min="6153" max="6153" width="5.7109375" style="52" bestFit="1" customWidth="1"/>
    <col min="6154" max="6154" width="7.42578125" style="52" bestFit="1" customWidth="1"/>
    <col min="6155" max="6155" width="5.7109375" style="52" bestFit="1" customWidth="1"/>
    <col min="6156" max="6156" width="7.5703125" style="52" customWidth="1"/>
    <col min="6157" max="6157" width="5.5703125" style="52" customWidth="1"/>
    <col min="6158" max="6158" width="8.140625" style="52" bestFit="1" customWidth="1"/>
    <col min="6159" max="6159" width="5.42578125" style="52" bestFit="1" customWidth="1"/>
    <col min="6160" max="6160" width="1.7109375" style="52" bestFit="1" customWidth="1"/>
    <col min="6161" max="6400" width="9.140625" style="52"/>
    <col min="6401" max="6401" width="4" style="52" bestFit="1" customWidth="1"/>
    <col min="6402" max="6402" width="29" style="52" bestFit="1" customWidth="1"/>
    <col min="6403" max="6403" width="21.5703125" style="52" bestFit="1" customWidth="1"/>
    <col min="6404" max="6404" width="7.7109375" style="52" bestFit="1" customWidth="1"/>
    <col min="6405" max="6405" width="5.85546875" style="52" bestFit="1" customWidth="1"/>
    <col min="6406" max="6406" width="7.140625" style="52" bestFit="1" customWidth="1"/>
    <col min="6407" max="6407" width="5.7109375" style="52" bestFit="1" customWidth="1"/>
    <col min="6408" max="6408" width="7.5703125" style="52" bestFit="1" customWidth="1"/>
    <col min="6409" max="6409" width="5.7109375" style="52" bestFit="1" customWidth="1"/>
    <col min="6410" max="6410" width="7.42578125" style="52" bestFit="1" customWidth="1"/>
    <col min="6411" max="6411" width="5.7109375" style="52" bestFit="1" customWidth="1"/>
    <col min="6412" max="6412" width="7.5703125" style="52" customWidth="1"/>
    <col min="6413" max="6413" width="5.5703125" style="52" customWidth="1"/>
    <col min="6414" max="6414" width="8.140625" style="52" bestFit="1" customWidth="1"/>
    <col min="6415" max="6415" width="5.42578125" style="52" bestFit="1" customWidth="1"/>
    <col min="6416" max="6416" width="1.7109375" style="52" bestFit="1" customWidth="1"/>
    <col min="6417" max="6656" width="9.140625" style="52"/>
    <col min="6657" max="6657" width="4" style="52" bestFit="1" customWidth="1"/>
    <col min="6658" max="6658" width="29" style="52" bestFit="1" customWidth="1"/>
    <col min="6659" max="6659" width="21.5703125" style="52" bestFit="1" customWidth="1"/>
    <col min="6660" max="6660" width="7.7109375" style="52" bestFit="1" customWidth="1"/>
    <col min="6661" max="6661" width="5.85546875" style="52" bestFit="1" customWidth="1"/>
    <col min="6662" max="6662" width="7.140625" style="52" bestFit="1" customWidth="1"/>
    <col min="6663" max="6663" width="5.7109375" style="52" bestFit="1" customWidth="1"/>
    <col min="6664" max="6664" width="7.5703125" style="52" bestFit="1" customWidth="1"/>
    <col min="6665" max="6665" width="5.7109375" style="52" bestFit="1" customWidth="1"/>
    <col min="6666" max="6666" width="7.42578125" style="52" bestFit="1" customWidth="1"/>
    <col min="6667" max="6667" width="5.7109375" style="52" bestFit="1" customWidth="1"/>
    <col min="6668" max="6668" width="7.5703125" style="52" customWidth="1"/>
    <col min="6669" max="6669" width="5.5703125" style="52" customWidth="1"/>
    <col min="6670" max="6670" width="8.140625" style="52" bestFit="1" customWidth="1"/>
    <col min="6671" max="6671" width="5.42578125" style="52" bestFit="1" customWidth="1"/>
    <col min="6672" max="6672" width="1.7109375" style="52" bestFit="1" customWidth="1"/>
    <col min="6673" max="6912" width="9.140625" style="52"/>
    <col min="6913" max="6913" width="4" style="52" bestFit="1" customWidth="1"/>
    <col min="6914" max="6914" width="29" style="52" bestFit="1" customWidth="1"/>
    <col min="6915" max="6915" width="21.5703125" style="52" bestFit="1" customWidth="1"/>
    <col min="6916" max="6916" width="7.7109375" style="52" bestFit="1" customWidth="1"/>
    <col min="6917" max="6917" width="5.85546875" style="52" bestFit="1" customWidth="1"/>
    <col min="6918" max="6918" width="7.140625" style="52" bestFit="1" customWidth="1"/>
    <col min="6919" max="6919" width="5.7109375" style="52" bestFit="1" customWidth="1"/>
    <col min="6920" max="6920" width="7.5703125" style="52" bestFit="1" customWidth="1"/>
    <col min="6921" max="6921" width="5.7109375" style="52" bestFit="1" customWidth="1"/>
    <col min="6922" max="6922" width="7.42578125" style="52" bestFit="1" customWidth="1"/>
    <col min="6923" max="6923" width="5.7109375" style="52" bestFit="1" customWidth="1"/>
    <col min="6924" max="6924" width="7.5703125" style="52" customWidth="1"/>
    <col min="6925" max="6925" width="5.5703125" style="52" customWidth="1"/>
    <col min="6926" max="6926" width="8.140625" style="52" bestFit="1" customWidth="1"/>
    <col min="6927" max="6927" width="5.42578125" style="52" bestFit="1" customWidth="1"/>
    <col min="6928" max="6928" width="1.7109375" style="52" bestFit="1" customWidth="1"/>
    <col min="6929" max="7168" width="9.140625" style="52"/>
    <col min="7169" max="7169" width="4" style="52" bestFit="1" customWidth="1"/>
    <col min="7170" max="7170" width="29" style="52" bestFit="1" customWidth="1"/>
    <col min="7171" max="7171" width="21.5703125" style="52" bestFit="1" customWidth="1"/>
    <col min="7172" max="7172" width="7.7109375" style="52" bestFit="1" customWidth="1"/>
    <col min="7173" max="7173" width="5.85546875" style="52" bestFit="1" customWidth="1"/>
    <col min="7174" max="7174" width="7.140625" style="52" bestFit="1" customWidth="1"/>
    <col min="7175" max="7175" width="5.7109375" style="52" bestFit="1" customWidth="1"/>
    <col min="7176" max="7176" width="7.5703125" style="52" bestFit="1" customWidth="1"/>
    <col min="7177" max="7177" width="5.7109375" style="52" bestFit="1" customWidth="1"/>
    <col min="7178" max="7178" width="7.42578125" style="52" bestFit="1" customWidth="1"/>
    <col min="7179" max="7179" width="5.7109375" style="52" bestFit="1" customWidth="1"/>
    <col min="7180" max="7180" width="7.5703125" style="52" customWidth="1"/>
    <col min="7181" max="7181" width="5.5703125" style="52" customWidth="1"/>
    <col min="7182" max="7182" width="8.140625" style="52" bestFit="1" customWidth="1"/>
    <col min="7183" max="7183" width="5.42578125" style="52" bestFit="1" customWidth="1"/>
    <col min="7184" max="7184" width="1.7109375" style="52" bestFit="1" customWidth="1"/>
    <col min="7185" max="7424" width="9.140625" style="52"/>
    <col min="7425" max="7425" width="4" style="52" bestFit="1" customWidth="1"/>
    <col min="7426" max="7426" width="29" style="52" bestFit="1" customWidth="1"/>
    <col min="7427" max="7427" width="21.5703125" style="52" bestFit="1" customWidth="1"/>
    <col min="7428" max="7428" width="7.7109375" style="52" bestFit="1" customWidth="1"/>
    <col min="7429" max="7429" width="5.85546875" style="52" bestFit="1" customWidth="1"/>
    <col min="7430" max="7430" width="7.140625" style="52" bestFit="1" customWidth="1"/>
    <col min="7431" max="7431" width="5.7109375" style="52" bestFit="1" customWidth="1"/>
    <col min="7432" max="7432" width="7.5703125" style="52" bestFit="1" customWidth="1"/>
    <col min="7433" max="7433" width="5.7109375" style="52" bestFit="1" customWidth="1"/>
    <col min="7434" max="7434" width="7.42578125" style="52" bestFit="1" customWidth="1"/>
    <col min="7435" max="7435" width="5.7109375" style="52" bestFit="1" customWidth="1"/>
    <col min="7436" max="7436" width="7.5703125" style="52" customWidth="1"/>
    <col min="7437" max="7437" width="5.5703125" style="52" customWidth="1"/>
    <col min="7438" max="7438" width="8.140625" style="52" bestFit="1" customWidth="1"/>
    <col min="7439" max="7439" width="5.42578125" style="52" bestFit="1" customWidth="1"/>
    <col min="7440" max="7440" width="1.7109375" style="52" bestFit="1" customWidth="1"/>
    <col min="7441" max="7680" width="9.140625" style="52"/>
    <col min="7681" max="7681" width="4" style="52" bestFit="1" customWidth="1"/>
    <col min="7682" max="7682" width="29" style="52" bestFit="1" customWidth="1"/>
    <col min="7683" max="7683" width="21.5703125" style="52" bestFit="1" customWidth="1"/>
    <col min="7684" max="7684" width="7.7109375" style="52" bestFit="1" customWidth="1"/>
    <col min="7685" max="7685" width="5.85546875" style="52" bestFit="1" customWidth="1"/>
    <col min="7686" max="7686" width="7.140625" style="52" bestFit="1" customWidth="1"/>
    <col min="7687" max="7687" width="5.7109375" style="52" bestFit="1" customWidth="1"/>
    <col min="7688" max="7688" width="7.5703125" style="52" bestFit="1" customWidth="1"/>
    <col min="7689" max="7689" width="5.7109375" style="52" bestFit="1" customWidth="1"/>
    <col min="7690" max="7690" width="7.42578125" style="52" bestFit="1" customWidth="1"/>
    <col min="7691" max="7691" width="5.7109375" style="52" bestFit="1" customWidth="1"/>
    <col min="7692" max="7692" width="7.5703125" style="52" customWidth="1"/>
    <col min="7693" max="7693" width="5.5703125" style="52" customWidth="1"/>
    <col min="7694" max="7694" width="8.140625" style="52" bestFit="1" customWidth="1"/>
    <col min="7695" max="7695" width="5.42578125" style="52" bestFit="1" customWidth="1"/>
    <col min="7696" max="7696" width="1.7109375" style="52" bestFit="1" customWidth="1"/>
    <col min="7697" max="7936" width="9.140625" style="52"/>
    <col min="7937" max="7937" width="4" style="52" bestFit="1" customWidth="1"/>
    <col min="7938" max="7938" width="29" style="52" bestFit="1" customWidth="1"/>
    <col min="7939" max="7939" width="21.5703125" style="52" bestFit="1" customWidth="1"/>
    <col min="7940" max="7940" width="7.7109375" style="52" bestFit="1" customWidth="1"/>
    <col min="7941" max="7941" width="5.85546875" style="52" bestFit="1" customWidth="1"/>
    <col min="7942" max="7942" width="7.140625" style="52" bestFit="1" customWidth="1"/>
    <col min="7943" max="7943" width="5.7109375" style="52" bestFit="1" customWidth="1"/>
    <col min="7944" max="7944" width="7.5703125" style="52" bestFit="1" customWidth="1"/>
    <col min="7945" max="7945" width="5.7109375" style="52" bestFit="1" customWidth="1"/>
    <col min="7946" max="7946" width="7.42578125" style="52" bestFit="1" customWidth="1"/>
    <col min="7947" max="7947" width="5.7109375" style="52" bestFit="1" customWidth="1"/>
    <col min="7948" max="7948" width="7.5703125" style="52" customWidth="1"/>
    <col min="7949" max="7949" width="5.5703125" style="52" customWidth="1"/>
    <col min="7950" max="7950" width="8.140625" style="52" bestFit="1" customWidth="1"/>
    <col min="7951" max="7951" width="5.42578125" style="52" bestFit="1" customWidth="1"/>
    <col min="7952" max="7952" width="1.7109375" style="52" bestFit="1" customWidth="1"/>
    <col min="7953" max="8192" width="9.140625" style="52"/>
    <col min="8193" max="8193" width="4" style="52" bestFit="1" customWidth="1"/>
    <col min="8194" max="8194" width="29" style="52" bestFit="1" customWidth="1"/>
    <col min="8195" max="8195" width="21.5703125" style="52" bestFit="1" customWidth="1"/>
    <col min="8196" max="8196" width="7.7109375" style="52" bestFit="1" customWidth="1"/>
    <col min="8197" max="8197" width="5.85546875" style="52" bestFit="1" customWidth="1"/>
    <col min="8198" max="8198" width="7.140625" style="52" bestFit="1" customWidth="1"/>
    <col min="8199" max="8199" width="5.7109375" style="52" bestFit="1" customWidth="1"/>
    <col min="8200" max="8200" width="7.5703125" style="52" bestFit="1" customWidth="1"/>
    <col min="8201" max="8201" width="5.7109375" style="52" bestFit="1" customWidth="1"/>
    <col min="8202" max="8202" width="7.42578125" style="52" bestFit="1" customWidth="1"/>
    <col min="8203" max="8203" width="5.7109375" style="52" bestFit="1" customWidth="1"/>
    <col min="8204" max="8204" width="7.5703125" style="52" customWidth="1"/>
    <col min="8205" max="8205" width="5.5703125" style="52" customWidth="1"/>
    <col min="8206" max="8206" width="8.140625" style="52" bestFit="1" customWidth="1"/>
    <col min="8207" max="8207" width="5.42578125" style="52" bestFit="1" customWidth="1"/>
    <col min="8208" max="8208" width="1.7109375" style="52" bestFit="1" customWidth="1"/>
    <col min="8209" max="8448" width="9.140625" style="52"/>
    <col min="8449" max="8449" width="4" style="52" bestFit="1" customWidth="1"/>
    <col min="8450" max="8450" width="29" style="52" bestFit="1" customWidth="1"/>
    <col min="8451" max="8451" width="21.5703125" style="52" bestFit="1" customWidth="1"/>
    <col min="8452" max="8452" width="7.7109375" style="52" bestFit="1" customWidth="1"/>
    <col min="8453" max="8453" width="5.85546875" style="52" bestFit="1" customWidth="1"/>
    <col min="8454" max="8454" width="7.140625" style="52" bestFit="1" customWidth="1"/>
    <col min="8455" max="8455" width="5.7109375" style="52" bestFit="1" customWidth="1"/>
    <col min="8456" max="8456" width="7.5703125" style="52" bestFit="1" customWidth="1"/>
    <col min="8457" max="8457" width="5.7109375" style="52" bestFit="1" customWidth="1"/>
    <col min="8458" max="8458" width="7.42578125" style="52" bestFit="1" customWidth="1"/>
    <col min="8459" max="8459" width="5.7109375" style="52" bestFit="1" customWidth="1"/>
    <col min="8460" max="8460" width="7.5703125" style="52" customWidth="1"/>
    <col min="8461" max="8461" width="5.5703125" style="52" customWidth="1"/>
    <col min="8462" max="8462" width="8.140625" style="52" bestFit="1" customWidth="1"/>
    <col min="8463" max="8463" width="5.42578125" style="52" bestFit="1" customWidth="1"/>
    <col min="8464" max="8464" width="1.7109375" style="52" bestFit="1" customWidth="1"/>
    <col min="8465" max="8704" width="9.140625" style="52"/>
    <col min="8705" max="8705" width="4" style="52" bestFit="1" customWidth="1"/>
    <col min="8706" max="8706" width="29" style="52" bestFit="1" customWidth="1"/>
    <col min="8707" max="8707" width="21.5703125" style="52" bestFit="1" customWidth="1"/>
    <col min="8708" max="8708" width="7.7109375" style="52" bestFit="1" customWidth="1"/>
    <col min="8709" max="8709" width="5.85546875" style="52" bestFit="1" customWidth="1"/>
    <col min="8710" max="8710" width="7.140625" style="52" bestFit="1" customWidth="1"/>
    <col min="8711" max="8711" width="5.7109375" style="52" bestFit="1" customWidth="1"/>
    <col min="8712" max="8712" width="7.5703125" style="52" bestFit="1" customWidth="1"/>
    <col min="8713" max="8713" width="5.7109375" style="52" bestFit="1" customWidth="1"/>
    <col min="8714" max="8714" width="7.42578125" style="52" bestFit="1" customWidth="1"/>
    <col min="8715" max="8715" width="5.7109375" style="52" bestFit="1" customWidth="1"/>
    <col min="8716" max="8716" width="7.5703125" style="52" customWidth="1"/>
    <col min="8717" max="8717" width="5.5703125" style="52" customWidth="1"/>
    <col min="8718" max="8718" width="8.140625" style="52" bestFit="1" customWidth="1"/>
    <col min="8719" max="8719" width="5.42578125" style="52" bestFit="1" customWidth="1"/>
    <col min="8720" max="8720" width="1.7109375" style="52" bestFit="1" customWidth="1"/>
    <col min="8721" max="8960" width="9.140625" style="52"/>
    <col min="8961" max="8961" width="4" style="52" bestFit="1" customWidth="1"/>
    <col min="8962" max="8962" width="29" style="52" bestFit="1" customWidth="1"/>
    <col min="8963" max="8963" width="21.5703125" style="52" bestFit="1" customWidth="1"/>
    <col min="8964" max="8964" width="7.7109375" style="52" bestFit="1" customWidth="1"/>
    <col min="8965" max="8965" width="5.85546875" style="52" bestFit="1" customWidth="1"/>
    <col min="8966" max="8966" width="7.140625" style="52" bestFit="1" customWidth="1"/>
    <col min="8967" max="8967" width="5.7109375" style="52" bestFit="1" customWidth="1"/>
    <col min="8968" max="8968" width="7.5703125" style="52" bestFit="1" customWidth="1"/>
    <col min="8969" max="8969" width="5.7109375" style="52" bestFit="1" customWidth="1"/>
    <col min="8970" max="8970" width="7.42578125" style="52" bestFit="1" customWidth="1"/>
    <col min="8971" max="8971" width="5.7109375" style="52" bestFit="1" customWidth="1"/>
    <col min="8972" max="8972" width="7.5703125" style="52" customWidth="1"/>
    <col min="8973" max="8973" width="5.5703125" style="52" customWidth="1"/>
    <col min="8974" max="8974" width="8.140625" style="52" bestFit="1" customWidth="1"/>
    <col min="8975" max="8975" width="5.42578125" style="52" bestFit="1" customWidth="1"/>
    <col min="8976" max="8976" width="1.7109375" style="52" bestFit="1" customWidth="1"/>
    <col min="8977" max="9216" width="9.140625" style="52"/>
    <col min="9217" max="9217" width="4" style="52" bestFit="1" customWidth="1"/>
    <col min="9218" max="9218" width="29" style="52" bestFit="1" customWidth="1"/>
    <col min="9219" max="9219" width="21.5703125" style="52" bestFit="1" customWidth="1"/>
    <col min="9220" max="9220" width="7.7109375" style="52" bestFit="1" customWidth="1"/>
    <col min="9221" max="9221" width="5.85546875" style="52" bestFit="1" customWidth="1"/>
    <col min="9222" max="9222" width="7.140625" style="52" bestFit="1" customWidth="1"/>
    <col min="9223" max="9223" width="5.7109375" style="52" bestFit="1" customWidth="1"/>
    <col min="9224" max="9224" width="7.5703125" style="52" bestFit="1" customWidth="1"/>
    <col min="9225" max="9225" width="5.7109375" style="52" bestFit="1" customWidth="1"/>
    <col min="9226" max="9226" width="7.42578125" style="52" bestFit="1" customWidth="1"/>
    <col min="9227" max="9227" width="5.7109375" style="52" bestFit="1" customWidth="1"/>
    <col min="9228" max="9228" width="7.5703125" style="52" customWidth="1"/>
    <col min="9229" max="9229" width="5.5703125" style="52" customWidth="1"/>
    <col min="9230" max="9230" width="8.140625" style="52" bestFit="1" customWidth="1"/>
    <col min="9231" max="9231" width="5.42578125" style="52" bestFit="1" customWidth="1"/>
    <col min="9232" max="9232" width="1.7109375" style="52" bestFit="1" customWidth="1"/>
    <col min="9233" max="9472" width="9.140625" style="52"/>
    <col min="9473" max="9473" width="4" style="52" bestFit="1" customWidth="1"/>
    <col min="9474" max="9474" width="29" style="52" bestFit="1" customWidth="1"/>
    <col min="9475" max="9475" width="21.5703125" style="52" bestFit="1" customWidth="1"/>
    <col min="9476" max="9476" width="7.7109375" style="52" bestFit="1" customWidth="1"/>
    <col min="9477" max="9477" width="5.85546875" style="52" bestFit="1" customWidth="1"/>
    <col min="9478" max="9478" width="7.140625" style="52" bestFit="1" customWidth="1"/>
    <col min="9479" max="9479" width="5.7109375" style="52" bestFit="1" customWidth="1"/>
    <col min="9480" max="9480" width="7.5703125" style="52" bestFit="1" customWidth="1"/>
    <col min="9481" max="9481" width="5.7109375" style="52" bestFit="1" customWidth="1"/>
    <col min="9482" max="9482" width="7.42578125" style="52" bestFit="1" customWidth="1"/>
    <col min="9483" max="9483" width="5.7109375" style="52" bestFit="1" customWidth="1"/>
    <col min="9484" max="9484" width="7.5703125" style="52" customWidth="1"/>
    <col min="9485" max="9485" width="5.5703125" style="52" customWidth="1"/>
    <col min="9486" max="9486" width="8.140625" style="52" bestFit="1" customWidth="1"/>
    <col min="9487" max="9487" width="5.42578125" style="52" bestFit="1" customWidth="1"/>
    <col min="9488" max="9488" width="1.7109375" style="52" bestFit="1" customWidth="1"/>
    <col min="9489" max="9728" width="9.140625" style="52"/>
    <col min="9729" max="9729" width="4" style="52" bestFit="1" customWidth="1"/>
    <col min="9730" max="9730" width="29" style="52" bestFit="1" customWidth="1"/>
    <col min="9731" max="9731" width="21.5703125" style="52" bestFit="1" customWidth="1"/>
    <col min="9732" max="9732" width="7.7109375" style="52" bestFit="1" customWidth="1"/>
    <col min="9733" max="9733" width="5.85546875" style="52" bestFit="1" customWidth="1"/>
    <col min="9734" max="9734" width="7.140625" style="52" bestFit="1" customWidth="1"/>
    <col min="9735" max="9735" width="5.7109375" style="52" bestFit="1" customWidth="1"/>
    <col min="9736" max="9736" width="7.5703125" style="52" bestFit="1" customWidth="1"/>
    <col min="9737" max="9737" width="5.7109375" style="52" bestFit="1" customWidth="1"/>
    <col min="9738" max="9738" width="7.42578125" style="52" bestFit="1" customWidth="1"/>
    <col min="9739" max="9739" width="5.7109375" style="52" bestFit="1" customWidth="1"/>
    <col min="9740" max="9740" width="7.5703125" style="52" customWidth="1"/>
    <col min="9741" max="9741" width="5.5703125" style="52" customWidth="1"/>
    <col min="9742" max="9742" width="8.140625" style="52" bestFit="1" customWidth="1"/>
    <col min="9743" max="9743" width="5.42578125" style="52" bestFit="1" customWidth="1"/>
    <col min="9744" max="9744" width="1.7109375" style="52" bestFit="1" customWidth="1"/>
    <col min="9745" max="9984" width="9.140625" style="52"/>
    <col min="9985" max="9985" width="4" style="52" bestFit="1" customWidth="1"/>
    <col min="9986" max="9986" width="29" style="52" bestFit="1" customWidth="1"/>
    <col min="9987" max="9987" width="21.5703125" style="52" bestFit="1" customWidth="1"/>
    <col min="9988" max="9988" width="7.7109375" style="52" bestFit="1" customWidth="1"/>
    <col min="9989" max="9989" width="5.85546875" style="52" bestFit="1" customWidth="1"/>
    <col min="9990" max="9990" width="7.140625" style="52" bestFit="1" customWidth="1"/>
    <col min="9991" max="9991" width="5.7109375" style="52" bestFit="1" customWidth="1"/>
    <col min="9992" max="9992" width="7.5703125" style="52" bestFit="1" customWidth="1"/>
    <col min="9993" max="9993" width="5.7109375" style="52" bestFit="1" customWidth="1"/>
    <col min="9994" max="9994" width="7.42578125" style="52" bestFit="1" customWidth="1"/>
    <col min="9995" max="9995" width="5.7109375" style="52" bestFit="1" customWidth="1"/>
    <col min="9996" max="9996" width="7.5703125" style="52" customWidth="1"/>
    <col min="9997" max="9997" width="5.5703125" style="52" customWidth="1"/>
    <col min="9998" max="9998" width="8.140625" style="52" bestFit="1" customWidth="1"/>
    <col min="9999" max="9999" width="5.42578125" style="52" bestFit="1" customWidth="1"/>
    <col min="10000" max="10000" width="1.7109375" style="52" bestFit="1" customWidth="1"/>
    <col min="10001" max="10240" width="9.140625" style="52"/>
    <col min="10241" max="10241" width="4" style="52" bestFit="1" customWidth="1"/>
    <col min="10242" max="10242" width="29" style="52" bestFit="1" customWidth="1"/>
    <col min="10243" max="10243" width="21.5703125" style="52" bestFit="1" customWidth="1"/>
    <col min="10244" max="10244" width="7.7109375" style="52" bestFit="1" customWidth="1"/>
    <col min="10245" max="10245" width="5.85546875" style="52" bestFit="1" customWidth="1"/>
    <col min="10246" max="10246" width="7.140625" style="52" bestFit="1" customWidth="1"/>
    <col min="10247" max="10247" width="5.7109375" style="52" bestFit="1" customWidth="1"/>
    <col min="10248" max="10248" width="7.5703125" style="52" bestFit="1" customWidth="1"/>
    <col min="10249" max="10249" width="5.7109375" style="52" bestFit="1" customWidth="1"/>
    <col min="10250" max="10250" width="7.42578125" style="52" bestFit="1" customWidth="1"/>
    <col min="10251" max="10251" width="5.7109375" style="52" bestFit="1" customWidth="1"/>
    <col min="10252" max="10252" width="7.5703125" style="52" customWidth="1"/>
    <col min="10253" max="10253" width="5.5703125" style="52" customWidth="1"/>
    <col min="10254" max="10254" width="8.140625" style="52" bestFit="1" customWidth="1"/>
    <col min="10255" max="10255" width="5.42578125" style="52" bestFit="1" customWidth="1"/>
    <col min="10256" max="10256" width="1.7109375" style="52" bestFit="1" customWidth="1"/>
    <col min="10257" max="10496" width="9.140625" style="52"/>
    <col min="10497" max="10497" width="4" style="52" bestFit="1" customWidth="1"/>
    <col min="10498" max="10498" width="29" style="52" bestFit="1" customWidth="1"/>
    <col min="10499" max="10499" width="21.5703125" style="52" bestFit="1" customWidth="1"/>
    <col min="10500" max="10500" width="7.7109375" style="52" bestFit="1" customWidth="1"/>
    <col min="10501" max="10501" width="5.85546875" style="52" bestFit="1" customWidth="1"/>
    <col min="10502" max="10502" width="7.140625" style="52" bestFit="1" customWidth="1"/>
    <col min="10503" max="10503" width="5.7109375" style="52" bestFit="1" customWidth="1"/>
    <col min="10504" max="10504" width="7.5703125" style="52" bestFit="1" customWidth="1"/>
    <col min="10505" max="10505" width="5.7109375" style="52" bestFit="1" customWidth="1"/>
    <col min="10506" max="10506" width="7.42578125" style="52" bestFit="1" customWidth="1"/>
    <col min="10507" max="10507" width="5.7109375" style="52" bestFit="1" customWidth="1"/>
    <col min="10508" max="10508" width="7.5703125" style="52" customWidth="1"/>
    <col min="10509" max="10509" width="5.5703125" style="52" customWidth="1"/>
    <col min="10510" max="10510" width="8.140625" style="52" bestFit="1" customWidth="1"/>
    <col min="10511" max="10511" width="5.42578125" style="52" bestFit="1" customWidth="1"/>
    <col min="10512" max="10512" width="1.7109375" style="52" bestFit="1" customWidth="1"/>
    <col min="10513" max="10752" width="9.140625" style="52"/>
    <col min="10753" max="10753" width="4" style="52" bestFit="1" customWidth="1"/>
    <col min="10754" max="10754" width="29" style="52" bestFit="1" customWidth="1"/>
    <col min="10755" max="10755" width="21.5703125" style="52" bestFit="1" customWidth="1"/>
    <col min="10756" max="10756" width="7.7109375" style="52" bestFit="1" customWidth="1"/>
    <col min="10757" max="10757" width="5.85546875" style="52" bestFit="1" customWidth="1"/>
    <col min="10758" max="10758" width="7.140625" style="52" bestFit="1" customWidth="1"/>
    <col min="10759" max="10759" width="5.7109375" style="52" bestFit="1" customWidth="1"/>
    <col min="10760" max="10760" width="7.5703125" style="52" bestFit="1" customWidth="1"/>
    <col min="10761" max="10761" width="5.7109375" style="52" bestFit="1" customWidth="1"/>
    <col min="10762" max="10762" width="7.42578125" style="52" bestFit="1" customWidth="1"/>
    <col min="10763" max="10763" width="5.7109375" style="52" bestFit="1" customWidth="1"/>
    <col min="10764" max="10764" width="7.5703125" style="52" customWidth="1"/>
    <col min="10765" max="10765" width="5.5703125" style="52" customWidth="1"/>
    <col min="10766" max="10766" width="8.140625" style="52" bestFit="1" customWidth="1"/>
    <col min="10767" max="10767" width="5.42578125" style="52" bestFit="1" customWidth="1"/>
    <col min="10768" max="10768" width="1.7109375" style="52" bestFit="1" customWidth="1"/>
    <col min="10769" max="11008" width="9.140625" style="52"/>
    <col min="11009" max="11009" width="4" style="52" bestFit="1" customWidth="1"/>
    <col min="11010" max="11010" width="29" style="52" bestFit="1" customWidth="1"/>
    <col min="11011" max="11011" width="21.5703125" style="52" bestFit="1" customWidth="1"/>
    <col min="11012" max="11012" width="7.7109375" style="52" bestFit="1" customWidth="1"/>
    <col min="11013" max="11013" width="5.85546875" style="52" bestFit="1" customWidth="1"/>
    <col min="11014" max="11014" width="7.140625" style="52" bestFit="1" customWidth="1"/>
    <col min="11015" max="11015" width="5.7109375" style="52" bestFit="1" customWidth="1"/>
    <col min="11016" max="11016" width="7.5703125" style="52" bestFit="1" customWidth="1"/>
    <col min="11017" max="11017" width="5.7109375" style="52" bestFit="1" customWidth="1"/>
    <col min="11018" max="11018" width="7.42578125" style="52" bestFit="1" customWidth="1"/>
    <col min="11019" max="11019" width="5.7109375" style="52" bestFit="1" customWidth="1"/>
    <col min="11020" max="11020" width="7.5703125" style="52" customWidth="1"/>
    <col min="11021" max="11021" width="5.5703125" style="52" customWidth="1"/>
    <col min="11022" max="11022" width="8.140625" style="52" bestFit="1" customWidth="1"/>
    <col min="11023" max="11023" width="5.42578125" style="52" bestFit="1" customWidth="1"/>
    <col min="11024" max="11024" width="1.7109375" style="52" bestFit="1" customWidth="1"/>
    <col min="11025" max="11264" width="9.140625" style="52"/>
    <col min="11265" max="11265" width="4" style="52" bestFit="1" customWidth="1"/>
    <col min="11266" max="11266" width="29" style="52" bestFit="1" customWidth="1"/>
    <col min="11267" max="11267" width="21.5703125" style="52" bestFit="1" customWidth="1"/>
    <col min="11268" max="11268" width="7.7109375" style="52" bestFit="1" customWidth="1"/>
    <col min="11269" max="11269" width="5.85546875" style="52" bestFit="1" customWidth="1"/>
    <col min="11270" max="11270" width="7.140625" style="52" bestFit="1" customWidth="1"/>
    <col min="11271" max="11271" width="5.7109375" style="52" bestFit="1" customWidth="1"/>
    <col min="11272" max="11272" width="7.5703125" style="52" bestFit="1" customWidth="1"/>
    <col min="11273" max="11273" width="5.7109375" style="52" bestFit="1" customWidth="1"/>
    <col min="11274" max="11274" width="7.42578125" style="52" bestFit="1" customWidth="1"/>
    <col min="11275" max="11275" width="5.7109375" style="52" bestFit="1" customWidth="1"/>
    <col min="11276" max="11276" width="7.5703125" style="52" customWidth="1"/>
    <col min="11277" max="11277" width="5.5703125" style="52" customWidth="1"/>
    <col min="11278" max="11278" width="8.140625" style="52" bestFit="1" customWidth="1"/>
    <col min="11279" max="11279" width="5.42578125" style="52" bestFit="1" customWidth="1"/>
    <col min="11280" max="11280" width="1.7109375" style="52" bestFit="1" customWidth="1"/>
    <col min="11281" max="11520" width="9.140625" style="52"/>
    <col min="11521" max="11521" width="4" style="52" bestFit="1" customWidth="1"/>
    <col min="11522" max="11522" width="29" style="52" bestFit="1" customWidth="1"/>
    <col min="11523" max="11523" width="21.5703125" style="52" bestFit="1" customWidth="1"/>
    <col min="11524" max="11524" width="7.7109375" style="52" bestFit="1" customWidth="1"/>
    <col min="11525" max="11525" width="5.85546875" style="52" bestFit="1" customWidth="1"/>
    <col min="11526" max="11526" width="7.140625" style="52" bestFit="1" customWidth="1"/>
    <col min="11527" max="11527" width="5.7109375" style="52" bestFit="1" customWidth="1"/>
    <col min="11528" max="11528" width="7.5703125" style="52" bestFit="1" customWidth="1"/>
    <col min="11529" max="11529" width="5.7109375" style="52" bestFit="1" customWidth="1"/>
    <col min="11530" max="11530" width="7.42578125" style="52" bestFit="1" customWidth="1"/>
    <col min="11531" max="11531" width="5.7109375" style="52" bestFit="1" customWidth="1"/>
    <col min="11532" max="11532" width="7.5703125" style="52" customWidth="1"/>
    <col min="11533" max="11533" width="5.5703125" style="52" customWidth="1"/>
    <col min="11534" max="11534" width="8.140625" style="52" bestFit="1" customWidth="1"/>
    <col min="11535" max="11535" width="5.42578125" style="52" bestFit="1" customWidth="1"/>
    <col min="11536" max="11536" width="1.7109375" style="52" bestFit="1" customWidth="1"/>
    <col min="11537" max="11776" width="9.140625" style="52"/>
    <col min="11777" max="11777" width="4" style="52" bestFit="1" customWidth="1"/>
    <col min="11778" max="11778" width="29" style="52" bestFit="1" customWidth="1"/>
    <col min="11779" max="11779" width="21.5703125" style="52" bestFit="1" customWidth="1"/>
    <col min="11780" max="11780" width="7.7109375" style="52" bestFit="1" customWidth="1"/>
    <col min="11781" max="11781" width="5.85546875" style="52" bestFit="1" customWidth="1"/>
    <col min="11782" max="11782" width="7.140625" style="52" bestFit="1" customWidth="1"/>
    <col min="11783" max="11783" width="5.7109375" style="52" bestFit="1" customWidth="1"/>
    <col min="11784" max="11784" width="7.5703125" style="52" bestFit="1" customWidth="1"/>
    <col min="11785" max="11785" width="5.7109375" style="52" bestFit="1" customWidth="1"/>
    <col min="11786" max="11786" width="7.42578125" style="52" bestFit="1" customWidth="1"/>
    <col min="11787" max="11787" width="5.7109375" style="52" bestFit="1" customWidth="1"/>
    <col min="11788" max="11788" width="7.5703125" style="52" customWidth="1"/>
    <col min="11789" max="11789" width="5.5703125" style="52" customWidth="1"/>
    <col min="11790" max="11790" width="8.140625" style="52" bestFit="1" customWidth="1"/>
    <col min="11791" max="11791" width="5.42578125" style="52" bestFit="1" customWidth="1"/>
    <col min="11792" max="11792" width="1.7109375" style="52" bestFit="1" customWidth="1"/>
    <col min="11793" max="12032" width="9.140625" style="52"/>
    <col min="12033" max="12033" width="4" style="52" bestFit="1" customWidth="1"/>
    <col min="12034" max="12034" width="29" style="52" bestFit="1" customWidth="1"/>
    <col min="12035" max="12035" width="21.5703125" style="52" bestFit="1" customWidth="1"/>
    <col min="12036" max="12036" width="7.7109375" style="52" bestFit="1" customWidth="1"/>
    <col min="12037" max="12037" width="5.85546875" style="52" bestFit="1" customWidth="1"/>
    <col min="12038" max="12038" width="7.140625" style="52" bestFit="1" customWidth="1"/>
    <col min="12039" max="12039" width="5.7109375" style="52" bestFit="1" customWidth="1"/>
    <col min="12040" max="12040" width="7.5703125" style="52" bestFit="1" customWidth="1"/>
    <col min="12041" max="12041" width="5.7109375" style="52" bestFit="1" customWidth="1"/>
    <col min="12042" max="12042" width="7.42578125" style="52" bestFit="1" customWidth="1"/>
    <col min="12043" max="12043" width="5.7109375" style="52" bestFit="1" customWidth="1"/>
    <col min="12044" max="12044" width="7.5703125" style="52" customWidth="1"/>
    <col min="12045" max="12045" width="5.5703125" style="52" customWidth="1"/>
    <col min="12046" max="12046" width="8.140625" style="52" bestFit="1" customWidth="1"/>
    <col min="12047" max="12047" width="5.42578125" style="52" bestFit="1" customWidth="1"/>
    <col min="12048" max="12048" width="1.7109375" style="52" bestFit="1" customWidth="1"/>
    <col min="12049" max="12288" width="9.140625" style="52"/>
    <col min="12289" max="12289" width="4" style="52" bestFit="1" customWidth="1"/>
    <col min="12290" max="12290" width="29" style="52" bestFit="1" customWidth="1"/>
    <col min="12291" max="12291" width="21.5703125" style="52" bestFit="1" customWidth="1"/>
    <col min="12292" max="12292" width="7.7109375" style="52" bestFit="1" customWidth="1"/>
    <col min="12293" max="12293" width="5.85546875" style="52" bestFit="1" customWidth="1"/>
    <col min="12294" max="12294" width="7.140625" style="52" bestFit="1" customWidth="1"/>
    <col min="12295" max="12295" width="5.7109375" style="52" bestFit="1" customWidth="1"/>
    <col min="12296" max="12296" width="7.5703125" style="52" bestFit="1" customWidth="1"/>
    <col min="12297" max="12297" width="5.7109375" style="52" bestFit="1" customWidth="1"/>
    <col min="12298" max="12298" width="7.42578125" style="52" bestFit="1" customWidth="1"/>
    <col min="12299" max="12299" width="5.7109375" style="52" bestFit="1" customWidth="1"/>
    <col min="12300" max="12300" width="7.5703125" style="52" customWidth="1"/>
    <col min="12301" max="12301" width="5.5703125" style="52" customWidth="1"/>
    <col min="12302" max="12302" width="8.140625" style="52" bestFit="1" customWidth="1"/>
    <col min="12303" max="12303" width="5.42578125" style="52" bestFit="1" customWidth="1"/>
    <col min="12304" max="12304" width="1.7109375" style="52" bestFit="1" customWidth="1"/>
    <col min="12305" max="12544" width="9.140625" style="52"/>
    <col min="12545" max="12545" width="4" style="52" bestFit="1" customWidth="1"/>
    <col min="12546" max="12546" width="29" style="52" bestFit="1" customWidth="1"/>
    <col min="12547" max="12547" width="21.5703125" style="52" bestFit="1" customWidth="1"/>
    <col min="12548" max="12548" width="7.7109375" style="52" bestFit="1" customWidth="1"/>
    <col min="12549" max="12549" width="5.85546875" style="52" bestFit="1" customWidth="1"/>
    <col min="12550" max="12550" width="7.140625" style="52" bestFit="1" customWidth="1"/>
    <col min="12551" max="12551" width="5.7109375" style="52" bestFit="1" customWidth="1"/>
    <col min="12552" max="12552" width="7.5703125" style="52" bestFit="1" customWidth="1"/>
    <col min="12553" max="12553" width="5.7109375" style="52" bestFit="1" customWidth="1"/>
    <col min="12554" max="12554" width="7.42578125" style="52" bestFit="1" customWidth="1"/>
    <col min="12555" max="12555" width="5.7109375" style="52" bestFit="1" customWidth="1"/>
    <col min="12556" max="12556" width="7.5703125" style="52" customWidth="1"/>
    <col min="12557" max="12557" width="5.5703125" style="52" customWidth="1"/>
    <col min="12558" max="12558" width="8.140625" style="52" bestFit="1" customWidth="1"/>
    <col min="12559" max="12559" width="5.42578125" style="52" bestFit="1" customWidth="1"/>
    <col min="12560" max="12560" width="1.7109375" style="52" bestFit="1" customWidth="1"/>
    <col min="12561" max="12800" width="9.140625" style="52"/>
    <col min="12801" max="12801" width="4" style="52" bestFit="1" customWidth="1"/>
    <col min="12802" max="12802" width="29" style="52" bestFit="1" customWidth="1"/>
    <col min="12803" max="12803" width="21.5703125" style="52" bestFit="1" customWidth="1"/>
    <col min="12804" max="12804" width="7.7109375" style="52" bestFit="1" customWidth="1"/>
    <col min="12805" max="12805" width="5.85546875" style="52" bestFit="1" customWidth="1"/>
    <col min="12806" max="12806" width="7.140625" style="52" bestFit="1" customWidth="1"/>
    <col min="12807" max="12807" width="5.7109375" style="52" bestFit="1" customWidth="1"/>
    <col min="12808" max="12808" width="7.5703125" style="52" bestFit="1" customWidth="1"/>
    <col min="12809" max="12809" width="5.7109375" style="52" bestFit="1" customWidth="1"/>
    <col min="12810" max="12810" width="7.42578125" style="52" bestFit="1" customWidth="1"/>
    <col min="12811" max="12811" width="5.7109375" style="52" bestFit="1" customWidth="1"/>
    <col min="12812" max="12812" width="7.5703125" style="52" customWidth="1"/>
    <col min="12813" max="12813" width="5.5703125" style="52" customWidth="1"/>
    <col min="12814" max="12814" width="8.140625" style="52" bestFit="1" customWidth="1"/>
    <col min="12815" max="12815" width="5.42578125" style="52" bestFit="1" customWidth="1"/>
    <col min="12816" max="12816" width="1.7109375" style="52" bestFit="1" customWidth="1"/>
    <col min="12817" max="13056" width="9.140625" style="52"/>
    <col min="13057" max="13057" width="4" style="52" bestFit="1" customWidth="1"/>
    <col min="13058" max="13058" width="29" style="52" bestFit="1" customWidth="1"/>
    <col min="13059" max="13059" width="21.5703125" style="52" bestFit="1" customWidth="1"/>
    <col min="13060" max="13060" width="7.7109375" style="52" bestFit="1" customWidth="1"/>
    <col min="13061" max="13061" width="5.85546875" style="52" bestFit="1" customWidth="1"/>
    <col min="13062" max="13062" width="7.140625" style="52" bestFit="1" customWidth="1"/>
    <col min="13063" max="13063" width="5.7109375" style="52" bestFit="1" customWidth="1"/>
    <col min="13064" max="13064" width="7.5703125" style="52" bestFit="1" customWidth="1"/>
    <col min="13065" max="13065" width="5.7109375" style="52" bestFit="1" customWidth="1"/>
    <col min="13066" max="13066" width="7.42578125" style="52" bestFit="1" customWidth="1"/>
    <col min="13067" max="13067" width="5.7109375" style="52" bestFit="1" customWidth="1"/>
    <col min="13068" max="13068" width="7.5703125" style="52" customWidth="1"/>
    <col min="13069" max="13069" width="5.5703125" style="52" customWidth="1"/>
    <col min="13070" max="13070" width="8.140625" style="52" bestFit="1" customWidth="1"/>
    <col min="13071" max="13071" width="5.42578125" style="52" bestFit="1" customWidth="1"/>
    <col min="13072" max="13072" width="1.7109375" style="52" bestFit="1" customWidth="1"/>
    <col min="13073" max="13312" width="9.140625" style="52"/>
    <col min="13313" max="13313" width="4" style="52" bestFit="1" customWidth="1"/>
    <col min="13314" max="13314" width="29" style="52" bestFit="1" customWidth="1"/>
    <col min="13315" max="13315" width="21.5703125" style="52" bestFit="1" customWidth="1"/>
    <col min="13316" max="13316" width="7.7109375" style="52" bestFit="1" customWidth="1"/>
    <col min="13317" max="13317" width="5.85546875" style="52" bestFit="1" customWidth="1"/>
    <col min="13318" max="13318" width="7.140625" style="52" bestFit="1" customWidth="1"/>
    <col min="13319" max="13319" width="5.7109375" style="52" bestFit="1" customWidth="1"/>
    <col min="13320" max="13320" width="7.5703125" style="52" bestFit="1" customWidth="1"/>
    <col min="13321" max="13321" width="5.7109375" style="52" bestFit="1" customWidth="1"/>
    <col min="13322" max="13322" width="7.42578125" style="52" bestFit="1" customWidth="1"/>
    <col min="13323" max="13323" width="5.7109375" style="52" bestFit="1" customWidth="1"/>
    <col min="13324" max="13324" width="7.5703125" style="52" customWidth="1"/>
    <col min="13325" max="13325" width="5.5703125" style="52" customWidth="1"/>
    <col min="13326" max="13326" width="8.140625" style="52" bestFit="1" customWidth="1"/>
    <col min="13327" max="13327" width="5.42578125" style="52" bestFit="1" customWidth="1"/>
    <col min="13328" max="13328" width="1.7109375" style="52" bestFit="1" customWidth="1"/>
    <col min="13329" max="13568" width="9.140625" style="52"/>
    <col min="13569" max="13569" width="4" style="52" bestFit="1" customWidth="1"/>
    <col min="13570" max="13570" width="29" style="52" bestFit="1" customWidth="1"/>
    <col min="13571" max="13571" width="21.5703125" style="52" bestFit="1" customWidth="1"/>
    <col min="13572" max="13572" width="7.7109375" style="52" bestFit="1" customWidth="1"/>
    <col min="13573" max="13573" width="5.85546875" style="52" bestFit="1" customWidth="1"/>
    <col min="13574" max="13574" width="7.140625" style="52" bestFit="1" customWidth="1"/>
    <col min="13575" max="13575" width="5.7109375" style="52" bestFit="1" customWidth="1"/>
    <col min="13576" max="13576" width="7.5703125" style="52" bestFit="1" customWidth="1"/>
    <col min="13577" max="13577" width="5.7109375" style="52" bestFit="1" customWidth="1"/>
    <col min="13578" max="13578" width="7.42578125" style="52" bestFit="1" customWidth="1"/>
    <col min="13579" max="13579" width="5.7109375" style="52" bestFit="1" customWidth="1"/>
    <col min="13580" max="13580" width="7.5703125" style="52" customWidth="1"/>
    <col min="13581" max="13581" width="5.5703125" style="52" customWidth="1"/>
    <col min="13582" max="13582" width="8.140625" style="52" bestFit="1" customWidth="1"/>
    <col min="13583" max="13583" width="5.42578125" style="52" bestFit="1" customWidth="1"/>
    <col min="13584" max="13584" width="1.7109375" style="52" bestFit="1" customWidth="1"/>
    <col min="13585" max="13824" width="9.140625" style="52"/>
    <col min="13825" max="13825" width="4" style="52" bestFit="1" customWidth="1"/>
    <col min="13826" max="13826" width="29" style="52" bestFit="1" customWidth="1"/>
    <col min="13827" max="13827" width="21.5703125" style="52" bestFit="1" customWidth="1"/>
    <col min="13828" max="13828" width="7.7109375" style="52" bestFit="1" customWidth="1"/>
    <col min="13829" max="13829" width="5.85546875" style="52" bestFit="1" customWidth="1"/>
    <col min="13830" max="13830" width="7.140625" style="52" bestFit="1" customWidth="1"/>
    <col min="13831" max="13831" width="5.7109375" style="52" bestFit="1" customWidth="1"/>
    <col min="13832" max="13832" width="7.5703125" style="52" bestFit="1" customWidth="1"/>
    <col min="13833" max="13833" width="5.7109375" style="52" bestFit="1" customWidth="1"/>
    <col min="13834" max="13834" width="7.42578125" style="52" bestFit="1" customWidth="1"/>
    <col min="13835" max="13835" width="5.7109375" style="52" bestFit="1" customWidth="1"/>
    <col min="13836" max="13836" width="7.5703125" style="52" customWidth="1"/>
    <col min="13837" max="13837" width="5.5703125" style="52" customWidth="1"/>
    <col min="13838" max="13838" width="8.140625" style="52" bestFit="1" customWidth="1"/>
    <col min="13839" max="13839" width="5.42578125" style="52" bestFit="1" customWidth="1"/>
    <col min="13840" max="13840" width="1.7109375" style="52" bestFit="1" customWidth="1"/>
    <col min="13841" max="14080" width="9.140625" style="52"/>
    <col min="14081" max="14081" width="4" style="52" bestFit="1" customWidth="1"/>
    <col min="14082" max="14082" width="29" style="52" bestFit="1" customWidth="1"/>
    <col min="14083" max="14083" width="21.5703125" style="52" bestFit="1" customWidth="1"/>
    <col min="14084" max="14084" width="7.7109375" style="52" bestFit="1" customWidth="1"/>
    <col min="14085" max="14085" width="5.85546875" style="52" bestFit="1" customWidth="1"/>
    <col min="14086" max="14086" width="7.140625" style="52" bestFit="1" customWidth="1"/>
    <col min="14087" max="14087" width="5.7109375" style="52" bestFit="1" customWidth="1"/>
    <col min="14088" max="14088" width="7.5703125" style="52" bestFit="1" customWidth="1"/>
    <col min="14089" max="14089" width="5.7109375" style="52" bestFit="1" customWidth="1"/>
    <col min="14090" max="14090" width="7.42578125" style="52" bestFit="1" customWidth="1"/>
    <col min="14091" max="14091" width="5.7109375" style="52" bestFit="1" customWidth="1"/>
    <col min="14092" max="14092" width="7.5703125" style="52" customWidth="1"/>
    <col min="14093" max="14093" width="5.5703125" style="52" customWidth="1"/>
    <col min="14094" max="14094" width="8.140625" style="52" bestFit="1" customWidth="1"/>
    <col min="14095" max="14095" width="5.42578125" style="52" bestFit="1" customWidth="1"/>
    <col min="14096" max="14096" width="1.7109375" style="52" bestFit="1" customWidth="1"/>
    <col min="14097" max="14336" width="9.140625" style="52"/>
    <col min="14337" max="14337" width="4" style="52" bestFit="1" customWidth="1"/>
    <col min="14338" max="14338" width="29" style="52" bestFit="1" customWidth="1"/>
    <col min="14339" max="14339" width="21.5703125" style="52" bestFit="1" customWidth="1"/>
    <col min="14340" max="14340" width="7.7109375" style="52" bestFit="1" customWidth="1"/>
    <col min="14341" max="14341" width="5.85546875" style="52" bestFit="1" customWidth="1"/>
    <col min="14342" max="14342" width="7.140625" style="52" bestFit="1" customWidth="1"/>
    <col min="14343" max="14343" width="5.7109375" style="52" bestFit="1" customWidth="1"/>
    <col min="14344" max="14344" width="7.5703125" style="52" bestFit="1" customWidth="1"/>
    <col min="14345" max="14345" width="5.7109375" style="52" bestFit="1" customWidth="1"/>
    <col min="14346" max="14346" width="7.42578125" style="52" bestFit="1" customWidth="1"/>
    <col min="14347" max="14347" width="5.7109375" style="52" bestFit="1" customWidth="1"/>
    <col min="14348" max="14348" width="7.5703125" style="52" customWidth="1"/>
    <col min="14349" max="14349" width="5.5703125" style="52" customWidth="1"/>
    <col min="14350" max="14350" width="8.140625" style="52" bestFit="1" customWidth="1"/>
    <col min="14351" max="14351" width="5.42578125" style="52" bestFit="1" customWidth="1"/>
    <col min="14352" max="14352" width="1.7109375" style="52" bestFit="1" customWidth="1"/>
    <col min="14353" max="14592" width="9.140625" style="52"/>
    <col min="14593" max="14593" width="4" style="52" bestFit="1" customWidth="1"/>
    <col min="14594" max="14594" width="29" style="52" bestFit="1" customWidth="1"/>
    <col min="14595" max="14595" width="21.5703125" style="52" bestFit="1" customWidth="1"/>
    <col min="14596" max="14596" width="7.7109375" style="52" bestFit="1" customWidth="1"/>
    <col min="14597" max="14597" width="5.85546875" style="52" bestFit="1" customWidth="1"/>
    <col min="14598" max="14598" width="7.140625" style="52" bestFit="1" customWidth="1"/>
    <col min="14599" max="14599" width="5.7109375" style="52" bestFit="1" customWidth="1"/>
    <col min="14600" max="14600" width="7.5703125" style="52" bestFit="1" customWidth="1"/>
    <col min="14601" max="14601" width="5.7109375" style="52" bestFit="1" customWidth="1"/>
    <col min="14602" max="14602" width="7.42578125" style="52" bestFit="1" customWidth="1"/>
    <col min="14603" max="14603" width="5.7109375" style="52" bestFit="1" customWidth="1"/>
    <col min="14604" max="14604" width="7.5703125" style="52" customWidth="1"/>
    <col min="14605" max="14605" width="5.5703125" style="52" customWidth="1"/>
    <col min="14606" max="14606" width="8.140625" style="52" bestFit="1" customWidth="1"/>
    <col min="14607" max="14607" width="5.42578125" style="52" bestFit="1" customWidth="1"/>
    <col min="14608" max="14608" width="1.7109375" style="52" bestFit="1" customWidth="1"/>
    <col min="14609" max="14848" width="9.140625" style="52"/>
    <col min="14849" max="14849" width="4" style="52" bestFit="1" customWidth="1"/>
    <col min="14850" max="14850" width="29" style="52" bestFit="1" customWidth="1"/>
    <col min="14851" max="14851" width="21.5703125" style="52" bestFit="1" customWidth="1"/>
    <col min="14852" max="14852" width="7.7109375" style="52" bestFit="1" customWidth="1"/>
    <col min="14853" max="14853" width="5.85546875" style="52" bestFit="1" customWidth="1"/>
    <col min="14854" max="14854" width="7.140625" style="52" bestFit="1" customWidth="1"/>
    <col min="14855" max="14855" width="5.7109375" style="52" bestFit="1" customWidth="1"/>
    <col min="14856" max="14856" width="7.5703125" style="52" bestFit="1" customWidth="1"/>
    <col min="14857" max="14857" width="5.7109375" style="52" bestFit="1" customWidth="1"/>
    <col min="14858" max="14858" width="7.42578125" style="52" bestFit="1" customWidth="1"/>
    <col min="14859" max="14859" width="5.7109375" style="52" bestFit="1" customWidth="1"/>
    <col min="14860" max="14860" width="7.5703125" style="52" customWidth="1"/>
    <col min="14861" max="14861" width="5.5703125" style="52" customWidth="1"/>
    <col min="14862" max="14862" width="8.140625" style="52" bestFit="1" customWidth="1"/>
    <col min="14863" max="14863" width="5.42578125" style="52" bestFit="1" customWidth="1"/>
    <col min="14864" max="14864" width="1.7109375" style="52" bestFit="1" customWidth="1"/>
    <col min="14865" max="15104" width="9.140625" style="52"/>
    <col min="15105" max="15105" width="4" style="52" bestFit="1" customWidth="1"/>
    <col min="15106" max="15106" width="29" style="52" bestFit="1" customWidth="1"/>
    <col min="15107" max="15107" width="21.5703125" style="52" bestFit="1" customWidth="1"/>
    <col min="15108" max="15108" width="7.7109375" style="52" bestFit="1" customWidth="1"/>
    <col min="15109" max="15109" width="5.85546875" style="52" bestFit="1" customWidth="1"/>
    <col min="15110" max="15110" width="7.140625" style="52" bestFit="1" customWidth="1"/>
    <col min="15111" max="15111" width="5.7109375" style="52" bestFit="1" customWidth="1"/>
    <col min="15112" max="15112" width="7.5703125" style="52" bestFit="1" customWidth="1"/>
    <col min="15113" max="15113" width="5.7109375" style="52" bestFit="1" customWidth="1"/>
    <col min="15114" max="15114" width="7.42578125" style="52" bestFit="1" customWidth="1"/>
    <col min="15115" max="15115" width="5.7109375" style="52" bestFit="1" customWidth="1"/>
    <col min="15116" max="15116" width="7.5703125" style="52" customWidth="1"/>
    <col min="15117" max="15117" width="5.5703125" style="52" customWidth="1"/>
    <col min="15118" max="15118" width="8.140625" style="52" bestFit="1" customWidth="1"/>
    <col min="15119" max="15119" width="5.42578125" style="52" bestFit="1" customWidth="1"/>
    <col min="15120" max="15120" width="1.7109375" style="52" bestFit="1" customWidth="1"/>
    <col min="15121" max="15360" width="9.140625" style="52"/>
    <col min="15361" max="15361" width="4" style="52" bestFit="1" customWidth="1"/>
    <col min="15362" max="15362" width="29" style="52" bestFit="1" customWidth="1"/>
    <col min="15363" max="15363" width="21.5703125" style="52" bestFit="1" customWidth="1"/>
    <col min="15364" max="15364" width="7.7109375" style="52" bestFit="1" customWidth="1"/>
    <col min="15365" max="15365" width="5.85546875" style="52" bestFit="1" customWidth="1"/>
    <col min="15366" max="15366" width="7.140625" style="52" bestFit="1" customWidth="1"/>
    <col min="15367" max="15367" width="5.7109375" style="52" bestFit="1" customWidth="1"/>
    <col min="15368" max="15368" width="7.5703125" style="52" bestFit="1" customWidth="1"/>
    <col min="15369" max="15369" width="5.7109375" style="52" bestFit="1" customWidth="1"/>
    <col min="15370" max="15370" width="7.42578125" style="52" bestFit="1" customWidth="1"/>
    <col min="15371" max="15371" width="5.7109375" style="52" bestFit="1" customWidth="1"/>
    <col min="15372" max="15372" width="7.5703125" style="52" customWidth="1"/>
    <col min="15373" max="15373" width="5.5703125" style="52" customWidth="1"/>
    <col min="15374" max="15374" width="8.140625" style="52" bestFit="1" customWidth="1"/>
    <col min="15375" max="15375" width="5.42578125" style="52" bestFit="1" customWidth="1"/>
    <col min="15376" max="15376" width="1.7109375" style="52" bestFit="1" customWidth="1"/>
    <col min="15377" max="15616" width="9.140625" style="52"/>
    <col min="15617" max="15617" width="4" style="52" bestFit="1" customWidth="1"/>
    <col min="15618" max="15618" width="29" style="52" bestFit="1" customWidth="1"/>
    <col min="15619" max="15619" width="21.5703125" style="52" bestFit="1" customWidth="1"/>
    <col min="15620" max="15620" width="7.7109375" style="52" bestFit="1" customWidth="1"/>
    <col min="15621" max="15621" width="5.85546875" style="52" bestFit="1" customWidth="1"/>
    <col min="15622" max="15622" width="7.140625" style="52" bestFit="1" customWidth="1"/>
    <col min="15623" max="15623" width="5.7109375" style="52" bestFit="1" customWidth="1"/>
    <col min="15624" max="15624" width="7.5703125" style="52" bestFit="1" customWidth="1"/>
    <col min="15625" max="15625" width="5.7109375" style="52" bestFit="1" customWidth="1"/>
    <col min="15626" max="15626" width="7.42578125" style="52" bestFit="1" customWidth="1"/>
    <col min="15627" max="15627" width="5.7109375" style="52" bestFit="1" customWidth="1"/>
    <col min="15628" max="15628" width="7.5703125" style="52" customWidth="1"/>
    <col min="15629" max="15629" width="5.5703125" style="52" customWidth="1"/>
    <col min="15630" max="15630" width="8.140625" style="52" bestFit="1" customWidth="1"/>
    <col min="15631" max="15631" width="5.42578125" style="52" bestFit="1" customWidth="1"/>
    <col min="15632" max="15632" width="1.7109375" style="52" bestFit="1" customWidth="1"/>
    <col min="15633" max="15872" width="9.140625" style="52"/>
    <col min="15873" max="15873" width="4" style="52" bestFit="1" customWidth="1"/>
    <col min="15874" max="15874" width="29" style="52" bestFit="1" customWidth="1"/>
    <col min="15875" max="15875" width="21.5703125" style="52" bestFit="1" customWidth="1"/>
    <col min="15876" max="15876" width="7.7109375" style="52" bestFit="1" customWidth="1"/>
    <col min="15877" max="15877" width="5.85546875" style="52" bestFit="1" customWidth="1"/>
    <col min="15878" max="15878" width="7.140625" style="52" bestFit="1" customWidth="1"/>
    <col min="15879" max="15879" width="5.7109375" style="52" bestFit="1" customWidth="1"/>
    <col min="15880" max="15880" width="7.5703125" style="52" bestFit="1" customWidth="1"/>
    <col min="15881" max="15881" width="5.7109375" style="52" bestFit="1" customWidth="1"/>
    <col min="15882" max="15882" width="7.42578125" style="52" bestFit="1" customWidth="1"/>
    <col min="15883" max="15883" width="5.7109375" style="52" bestFit="1" customWidth="1"/>
    <col min="15884" max="15884" width="7.5703125" style="52" customWidth="1"/>
    <col min="15885" max="15885" width="5.5703125" style="52" customWidth="1"/>
    <col min="15886" max="15886" width="8.140625" style="52" bestFit="1" customWidth="1"/>
    <col min="15887" max="15887" width="5.42578125" style="52" bestFit="1" customWidth="1"/>
    <col min="15888" max="15888" width="1.7109375" style="52" bestFit="1" customWidth="1"/>
    <col min="15889" max="16128" width="9.140625" style="52"/>
    <col min="16129" max="16129" width="4" style="52" bestFit="1" customWidth="1"/>
    <col min="16130" max="16130" width="29" style="52" bestFit="1" customWidth="1"/>
    <col min="16131" max="16131" width="21.5703125" style="52" bestFit="1" customWidth="1"/>
    <col min="16132" max="16132" width="7.7109375" style="52" bestFit="1" customWidth="1"/>
    <col min="16133" max="16133" width="5.85546875" style="52" bestFit="1" customWidth="1"/>
    <col min="16134" max="16134" width="7.140625" style="52" bestFit="1" customWidth="1"/>
    <col min="16135" max="16135" width="5.7109375" style="52" bestFit="1" customWidth="1"/>
    <col min="16136" max="16136" width="7.5703125" style="52" bestFit="1" customWidth="1"/>
    <col min="16137" max="16137" width="5.7109375" style="52" bestFit="1" customWidth="1"/>
    <col min="16138" max="16138" width="7.42578125" style="52" bestFit="1" customWidth="1"/>
    <col min="16139" max="16139" width="5.7109375" style="52" bestFit="1" customWidth="1"/>
    <col min="16140" max="16140" width="7.5703125" style="52" customWidth="1"/>
    <col min="16141" max="16141" width="5.5703125" style="52" customWidth="1"/>
    <col min="16142" max="16142" width="8.140625" style="52" bestFit="1" customWidth="1"/>
    <col min="16143" max="16143" width="5.42578125" style="52" bestFit="1" customWidth="1"/>
    <col min="16144" max="16144" width="1.7109375" style="52" bestFit="1" customWidth="1"/>
    <col min="16145" max="16384" width="9.140625" style="52"/>
  </cols>
  <sheetData>
    <row r="1" spans="1:16" ht="15" customHeight="1" x14ac:dyDescent="0.2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6" s="53" customFormat="1" ht="15" customHeight="1" x14ac:dyDescent="0.25">
      <c r="A2" s="50" t="s">
        <v>77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52"/>
    </row>
    <row r="3" spans="1:16" ht="15" customHeight="1" x14ac:dyDescent="0.25">
      <c r="A3" s="56"/>
      <c r="P3" s="56"/>
    </row>
    <row r="4" spans="1:16" ht="15" customHeight="1" x14ac:dyDescent="0.25">
      <c r="A4" s="56"/>
      <c r="B4" s="51" t="s">
        <v>105</v>
      </c>
      <c r="P4" s="56"/>
    </row>
    <row r="5" spans="1:16" ht="15" customHeight="1" x14ac:dyDescent="0.25">
      <c r="A5" s="52"/>
      <c r="B5" s="55"/>
      <c r="C5" s="55"/>
    </row>
    <row r="6" spans="1:16" s="51" customFormat="1" ht="15" customHeight="1" x14ac:dyDescent="0.25">
      <c r="A6" s="57"/>
      <c r="B6" s="58" t="s">
        <v>16</v>
      </c>
      <c r="C6" s="58" t="s">
        <v>17</v>
      </c>
      <c r="D6" s="59" t="s">
        <v>18</v>
      </c>
      <c r="E6" s="58" t="s">
        <v>19</v>
      </c>
      <c r="F6" s="59" t="s">
        <v>20</v>
      </c>
      <c r="G6" s="58" t="s">
        <v>19</v>
      </c>
      <c r="H6" s="59" t="s">
        <v>21</v>
      </c>
      <c r="I6" s="58" t="s">
        <v>19</v>
      </c>
      <c r="J6" s="59" t="s">
        <v>22</v>
      </c>
      <c r="K6" s="58" t="s">
        <v>19</v>
      </c>
      <c r="L6" s="59" t="s">
        <v>23</v>
      </c>
      <c r="M6" s="60" t="s">
        <v>19</v>
      </c>
      <c r="N6" s="58" t="s">
        <v>24</v>
      </c>
      <c r="O6" s="58" t="s">
        <v>19</v>
      </c>
      <c r="P6" s="61"/>
    </row>
    <row r="7" spans="1:16" ht="15" customHeight="1" x14ac:dyDescent="0.25">
      <c r="A7" s="1">
        <v>1</v>
      </c>
      <c r="B7" s="62" t="s">
        <v>78</v>
      </c>
      <c r="C7" s="63" t="s">
        <v>79</v>
      </c>
      <c r="D7" s="11">
        <v>13.25</v>
      </c>
      <c r="E7" s="31">
        <f t="shared" ref="E7:E25" si="0">RANK(D7,D$7:D$25)</f>
        <v>1</v>
      </c>
      <c r="F7" s="11">
        <v>12.85</v>
      </c>
      <c r="G7" s="31">
        <f t="shared" ref="G7:G25" si="1">RANK(F7,F$7:F$25)</f>
        <v>1</v>
      </c>
      <c r="H7" s="11">
        <v>12.75</v>
      </c>
      <c r="I7" s="31">
        <f t="shared" ref="I7:I25" si="2">RANK(H7,H$7:H$25)</f>
        <v>1</v>
      </c>
      <c r="J7" s="11">
        <v>13.25</v>
      </c>
      <c r="K7" s="31">
        <f t="shared" ref="K7:K25" si="3">RANK(J7,J$7:J$25)</f>
        <v>1</v>
      </c>
      <c r="L7" s="11">
        <v>12.95</v>
      </c>
      <c r="M7" s="31">
        <f t="shared" ref="M7:M25" si="4">RANK(L7,L$7:L$25)</f>
        <v>1</v>
      </c>
      <c r="N7" s="57">
        <f t="shared" ref="N7:N25" si="5">D7+F7+H7+J7+L7</f>
        <v>65.05</v>
      </c>
      <c r="O7" s="58">
        <f t="shared" ref="O7:O25" si="6">RANK(N7,N$7:N$25)</f>
        <v>1</v>
      </c>
      <c r="P7" s="64" t="str">
        <f t="shared" ref="P7:P25" si="7">IF(N7&lt;50,"F",(IF(N7&lt;55,"P",IF(N7&lt;60,"C","D"))))</f>
        <v>D</v>
      </c>
    </row>
    <row r="8" spans="1:16" ht="15" customHeight="1" x14ac:dyDescent="0.25">
      <c r="A8" s="1">
        <v>4</v>
      </c>
      <c r="B8" s="62" t="s">
        <v>82</v>
      </c>
      <c r="C8" s="63" t="s">
        <v>83</v>
      </c>
      <c r="D8" s="11">
        <v>13.15</v>
      </c>
      <c r="E8" s="31">
        <f t="shared" si="0"/>
        <v>3</v>
      </c>
      <c r="F8" s="11">
        <v>12.45</v>
      </c>
      <c r="G8" s="31">
        <f t="shared" si="1"/>
        <v>6</v>
      </c>
      <c r="H8" s="11">
        <v>12.05</v>
      </c>
      <c r="I8" s="31">
        <f t="shared" si="2"/>
        <v>4</v>
      </c>
      <c r="J8" s="11">
        <v>12.65</v>
      </c>
      <c r="K8" s="31">
        <f t="shared" si="3"/>
        <v>4</v>
      </c>
      <c r="L8" s="11">
        <v>12.9</v>
      </c>
      <c r="M8" s="31">
        <f t="shared" si="4"/>
        <v>2</v>
      </c>
      <c r="N8" s="57">
        <f t="shared" si="5"/>
        <v>63.2</v>
      </c>
      <c r="O8" s="58">
        <f t="shared" si="6"/>
        <v>2</v>
      </c>
      <c r="P8" s="64" t="str">
        <f t="shared" si="7"/>
        <v>D</v>
      </c>
    </row>
    <row r="9" spans="1:16" ht="15" customHeight="1" x14ac:dyDescent="0.25">
      <c r="A9" s="1">
        <v>6</v>
      </c>
      <c r="B9" s="62" t="s">
        <v>85</v>
      </c>
      <c r="C9" s="63" t="s">
        <v>83</v>
      </c>
      <c r="D9" s="11">
        <v>13</v>
      </c>
      <c r="E9" s="31">
        <f t="shared" si="0"/>
        <v>7</v>
      </c>
      <c r="F9" s="11">
        <v>12.85</v>
      </c>
      <c r="G9" s="31">
        <f t="shared" si="1"/>
        <v>1</v>
      </c>
      <c r="H9" s="11">
        <v>11.55</v>
      </c>
      <c r="I9" s="31">
        <f t="shared" si="2"/>
        <v>7</v>
      </c>
      <c r="J9" s="11">
        <v>12.8</v>
      </c>
      <c r="K9" s="31">
        <f t="shared" si="3"/>
        <v>3</v>
      </c>
      <c r="L9" s="11">
        <v>12.6</v>
      </c>
      <c r="M9" s="31">
        <f t="shared" si="4"/>
        <v>3</v>
      </c>
      <c r="N9" s="57">
        <f t="shared" si="5"/>
        <v>62.800000000000004</v>
      </c>
      <c r="O9" s="58">
        <f t="shared" si="6"/>
        <v>3</v>
      </c>
      <c r="P9" s="64" t="str">
        <f t="shared" si="7"/>
        <v>D</v>
      </c>
    </row>
    <row r="10" spans="1:16" ht="15" customHeight="1" x14ac:dyDescent="0.25">
      <c r="A10" s="1">
        <v>5</v>
      </c>
      <c r="B10" s="62" t="s">
        <v>84</v>
      </c>
      <c r="C10" s="63" t="s">
        <v>83</v>
      </c>
      <c r="D10" s="11">
        <v>12.9</v>
      </c>
      <c r="E10" s="31">
        <f t="shared" si="0"/>
        <v>11</v>
      </c>
      <c r="F10" s="11">
        <v>12.5</v>
      </c>
      <c r="G10" s="31">
        <f t="shared" si="1"/>
        <v>5</v>
      </c>
      <c r="H10" s="11">
        <v>12.6</v>
      </c>
      <c r="I10" s="31">
        <f t="shared" si="2"/>
        <v>2</v>
      </c>
      <c r="J10" s="11">
        <v>12.85</v>
      </c>
      <c r="K10" s="31">
        <f t="shared" si="3"/>
        <v>2</v>
      </c>
      <c r="L10" s="11">
        <v>11.8</v>
      </c>
      <c r="M10" s="31">
        <f t="shared" si="4"/>
        <v>10</v>
      </c>
      <c r="N10" s="57">
        <f t="shared" si="5"/>
        <v>62.650000000000006</v>
      </c>
      <c r="O10" s="58">
        <f t="shared" si="6"/>
        <v>4</v>
      </c>
      <c r="P10" s="64" t="str">
        <f t="shared" si="7"/>
        <v>D</v>
      </c>
    </row>
    <row r="11" spans="1:16" ht="15" customHeight="1" x14ac:dyDescent="0.25">
      <c r="A11" s="1">
        <v>10</v>
      </c>
      <c r="B11" s="62" t="s">
        <v>91</v>
      </c>
      <c r="C11" s="63" t="s">
        <v>92</v>
      </c>
      <c r="D11" s="11">
        <v>13.05</v>
      </c>
      <c r="E11" s="31">
        <f t="shared" si="0"/>
        <v>5</v>
      </c>
      <c r="F11" s="11">
        <v>12.4</v>
      </c>
      <c r="G11" s="31">
        <f t="shared" si="1"/>
        <v>7</v>
      </c>
      <c r="H11" s="11">
        <v>11.6</v>
      </c>
      <c r="I11" s="31">
        <f t="shared" si="2"/>
        <v>6</v>
      </c>
      <c r="J11" s="11">
        <v>12.6</v>
      </c>
      <c r="K11" s="31">
        <f t="shared" si="3"/>
        <v>6</v>
      </c>
      <c r="L11" s="11">
        <v>12.55</v>
      </c>
      <c r="M11" s="31">
        <f t="shared" si="4"/>
        <v>4</v>
      </c>
      <c r="N11" s="57">
        <f t="shared" si="5"/>
        <v>62.2</v>
      </c>
      <c r="O11" s="58">
        <f t="shared" si="6"/>
        <v>5</v>
      </c>
      <c r="P11" s="64" t="str">
        <f t="shared" si="7"/>
        <v>D</v>
      </c>
    </row>
    <row r="12" spans="1:16" ht="15" customHeight="1" x14ac:dyDescent="0.25">
      <c r="A12" s="1">
        <v>9</v>
      </c>
      <c r="B12" s="62" t="s">
        <v>90</v>
      </c>
      <c r="C12" s="63" t="s">
        <v>89</v>
      </c>
      <c r="D12" s="11">
        <v>13.2</v>
      </c>
      <c r="E12" s="31">
        <f t="shared" si="0"/>
        <v>2</v>
      </c>
      <c r="F12" s="11">
        <v>12.65</v>
      </c>
      <c r="G12" s="31">
        <f t="shared" si="1"/>
        <v>4</v>
      </c>
      <c r="H12" s="11">
        <v>11.1</v>
      </c>
      <c r="I12" s="31">
        <f t="shared" si="2"/>
        <v>8</v>
      </c>
      <c r="J12" s="11">
        <v>12.65</v>
      </c>
      <c r="K12" s="31">
        <f t="shared" si="3"/>
        <v>4</v>
      </c>
      <c r="L12" s="11">
        <v>12.35</v>
      </c>
      <c r="M12" s="31">
        <f t="shared" si="4"/>
        <v>6</v>
      </c>
      <c r="N12" s="57">
        <f t="shared" si="5"/>
        <v>61.95</v>
      </c>
      <c r="O12" s="58">
        <f t="shared" si="6"/>
        <v>6</v>
      </c>
      <c r="P12" s="64" t="str">
        <f t="shared" si="7"/>
        <v>D</v>
      </c>
    </row>
    <row r="13" spans="1:16" ht="15" customHeight="1" x14ac:dyDescent="0.25">
      <c r="A13" s="1">
        <v>19</v>
      </c>
      <c r="B13" s="62" t="s">
        <v>101</v>
      </c>
      <c r="C13" s="63" t="s">
        <v>103</v>
      </c>
      <c r="D13" s="11">
        <v>13.15</v>
      </c>
      <c r="E13" s="31">
        <f t="shared" si="0"/>
        <v>3</v>
      </c>
      <c r="F13" s="11">
        <v>12.3</v>
      </c>
      <c r="G13" s="31">
        <f t="shared" si="1"/>
        <v>9</v>
      </c>
      <c r="H13" s="11">
        <v>12.15</v>
      </c>
      <c r="I13" s="31">
        <f t="shared" si="2"/>
        <v>3</v>
      </c>
      <c r="J13" s="11">
        <v>12.3</v>
      </c>
      <c r="K13" s="31">
        <f t="shared" si="3"/>
        <v>12</v>
      </c>
      <c r="L13" s="11">
        <v>11.7</v>
      </c>
      <c r="M13" s="31">
        <f t="shared" si="4"/>
        <v>13</v>
      </c>
      <c r="N13" s="57">
        <f t="shared" si="5"/>
        <v>61.600000000000009</v>
      </c>
      <c r="O13" s="58">
        <f t="shared" si="6"/>
        <v>7</v>
      </c>
      <c r="P13" s="64" t="str">
        <f t="shared" si="7"/>
        <v>D</v>
      </c>
    </row>
    <row r="14" spans="1:16" ht="15" customHeight="1" x14ac:dyDescent="0.25">
      <c r="A14" s="1">
        <v>17</v>
      </c>
      <c r="B14" s="62" t="s">
        <v>99</v>
      </c>
      <c r="C14" s="63" t="s">
        <v>103</v>
      </c>
      <c r="D14" s="11">
        <v>13</v>
      </c>
      <c r="E14" s="31">
        <f t="shared" si="0"/>
        <v>7</v>
      </c>
      <c r="F14" s="11">
        <v>11.85</v>
      </c>
      <c r="G14" s="31">
        <f t="shared" si="1"/>
        <v>12</v>
      </c>
      <c r="H14" s="11">
        <v>11.85</v>
      </c>
      <c r="I14" s="31">
        <f t="shared" si="2"/>
        <v>5</v>
      </c>
      <c r="J14" s="11">
        <v>12.45</v>
      </c>
      <c r="K14" s="31">
        <f t="shared" si="3"/>
        <v>9</v>
      </c>
      <c r="L14" s="11">
        <v>12.05</v>
      </c>
      <c r="M14" s="31">
        <f t="shared" si="4"/>
        <v>7</v>
      </c>
      <c r="N14" s="57">
        <f t="shared" si="5"/>
        <v>61.2</v>
      </c>
      <c r="O14" s="58">
        <f t="shared" si="6"/>
        <v>8</v>
      </c>
      <c r="P14" s="64" t="str">
        <f t="shared" si="7"/>
        <v>D</v>
      </c>
    </row>
    <row r="15" spans="1:16" ht="15" customHeight="1" x14ac:dyDescent="0.25">
      <c r="A15" s="1">
        <v>18</v>
      </c>
      <c r="B15" s="62" t="s">
        <v>100</v>
      </c>
      <c r="C15" s="63" t="s">
        <v>103</v>
      </c>
      <c r="D15" s="11">
        <v>13.05</v>
      </c>
      <c r="E15" s="31">
        <f t="shared" si="0"/>
        <v>5</v>
      </c>
      <c r="F15" s="11">
        <v>12.4</v>
      </c>
      <c r="G15" s="31">
        <f t="shared" si="1"/>
        <v>7</v>
      </c>
      <c r="H15" s="11">
        <v>10.55</v>
      </c>
      <c r="I15" s="31">
        <f t="shared" si="2"/>
        <v>14</v>
      </c>
      <c r="J15" s="11">
        <v>12.35</v>
      </c>
      <c r="K15" s="31">
        <f t="shared" si="3"/>
        <v>11</v>
      </c>
      <c r="L15" s="11">
        <v>12.5</v>
      </c>
      <c r="M15" s="31">
        <f t="shared" si="4"/>
        <v>5</v>
      </c>
      <c r="N15" s="57">
        <f t="shared" si="5"/>
        <v>60.85</v>
      </c>
      <c r="O15" s="58">
        <f t="shared" si="6"/>
        <v>9</v>
      </c>
      <c r="P15" s="64" t="str">
        <f t="shared" si="7"/>
        <v>D</v>
      </c>
    </row>
    <row r="16" spans="1:16" ht="15" customHeight="1" x14ac:dyDescent="0.25">
      <c r="A16" s="1">
        <v>8</v>
      </c>
      <c r="B16" s="62" t="s">
        <v>88</v>
      </c>
      <c r="C16" s="63" t="s">
        <v>89</v>
      </c>
      <c r="D16" s="11">
        <v>13</v>
      </c>
      <c r="E16" s="31">
        <f t="shared" si="0"/>
        <v>7</v>
      </c>
      <c r="F16" s="11">
        <v>12.7</v>
      </c>
      <c r="G16" s="31">
        <f t="shared" si="1"/>
        <v>3</v>
      </c>
      <c r="H16" s="11">
        <v>10.45</v>
      </c>
      <c r="I16" s="31">
        <f t="shared" si="2"/>
        <v>15</v>
      </c>
      <c r="J16" s="11">
        <v>12.5</v>
      </c>
      <c r="K16" s="31">
        <f t="shared" si="3"/>
        <v>8</v>
      </c>
      <c r="L16" s="11">
        <v>11.8</v>
      </c>
      <c r="M16" s="31">
        <f t="shared" si="4"/>
        <v>10</v>
      </c>
      <c r="N16" s="57">
        <f t="shared" si="5"/>
        <v>60.45</v>
      </c>
      <c r="O16" s="58">
        <f t="shared" si="6"/>
        <v>10</v>
      </c>
      <c r="P16" s="64" t="str">
        <f t="shared" si="7"/>
        <v>D</v>
      </c>
    </row>
    <row r="17" spans="1:20" ht="15" customHeight="1" x14ac:dyDescent="0.25">
      <c r="A17" s="1">
        <v>20</v>
      </c>
      <c r="B17" s="63" t="s">
        <v>102</v>
      </c>
      <c r="C17" s="63" t="s">
        <v>103</v>
      </c>
      <c r="D17" s="11">
        <v>12.9</v>
      </c>
      <c r="E17" s="31">
        <f t="shared" si="0"/>
        <v>11</v>
      </c>
      <c r="F17" s="11">
        <v>11.7</v>
      </c>
      <c r="G17" s="31">
        <f t="shared" si="1"/>
        <v>13</v>
      </c>
      <c r="H17" s="11">
        <v>10.75</v>
      </c>
      <c r="I17" s="31">
        <f t="shared" si="2"/>
        <v>13</v>
      </c>
      <c r="J17" s="11">
        <v>12.6</v>
      </c>
      <c r="K17" s="31">
        <f t="shared" si="3"/>
        <v>6</v>
      </c>
      <c r="L17" s="11">
        <v>11.9</v>
      </c>
      <c r="M17" s="31">
        <f t="shared" si="4"/>
        <v>9</v>
      </c>
      <c r="N17" s="57">
        <f t="shared" si="5"/>
        <v>59.85</v>
      </c>
      <c r="O17" s="58">
        <f t="shared" si="6"/>
        <v>11</v>
      </c>
      <c r="P17" s="64" t="str">
        <f t="shared" si="7"/>
        <v>C</v>
      </c>
    </row>
    <row r="18" spans="1:20" ht="15" customHeight="1" x14ac:dyDescent="0.25">
      <c r="A18" s="1">
        <v>16</v>
      </c>
      <c r="B18" s="62" t="s">
        <v>98</v>
      </c>
      <c r="C18" s="63" t="s">
        <v>103</v>
      </c>
      <c r="D18" s="11">
        <v>12.85</v>
      </c>
      <c r="E18" s="31">
        <f t="shared" si="0"/>
        <v>14</v>
      </c>
      <c r="F18" s="11">
        <v>12.2</v>
      </c>
      <c r="G18" s="31">
        <f t="shared" si="1"/>
        <v>10</v>
      </c>
      <c r="H18" s="11">
        <v>10.9</v>
      </c>
      <c r="I18" s="31">
        <f t="shared" si="2"/>
        <v>11</v>
      </c>
      <c r="J18" s="11">
        <v>12.4</v>
      </c>
      <c r="K18" s="31">
        <f t="shared" si="3"/>
        <v>10</v>
      </c>
      <c r="L18" s="11">
        <v>11.4</v>
      </c>
      <c r="M18" s="31">
        <f t="shared" si="4"/>
        <v>15</v>
      </c>
      <c r="N18" s="57">
        <f t="shared" si="5"/>
        <v>59.749999999999993</v>
      </c>
      <c r="O18" s="58">
        <f t="shared" si="6"/>
        <v>12</v>
      </c>
      <c r="P18" s="64" t="str">
        <f t="shared" si="7"/>
        <v>C</v>
      </c>
    </row>
    <row r="19" spans="1:20" ht="15" customHeight="1" x14ac:dyDescent="0.25">
      <c r="A19" s="1">
        <v>3</v>
      </c>
      <c r="B19" s="62" t="s">
        <v>80</v>
      </c>
      <c r="C19" s="63" t="s">
        <v>81</v>
      </c>
      <c r="D19" s="11">
        <v>12.85</v>
      </c>
      <c r="E19" s="31">
        <f t="shared" si="0"/>
        <v>14</v>
      </c>
      <c r="F19" s="11">
        <v>11.65</v>
      </c>
      <c r="G19" s="31">
        <f t="shared" si="1"/>
        <v>14</v>
      </c>
      <c r="H19" s="11">
        <v>11.1</v>
      </c>
      <c r="I19" s="31">
        <f t="shared" si="2"/>
        <v>8</v>
      </c>
      <c r="J19" s="11">
        <v>11.85</v>
      </c>
      <c r="K19" s="31">
        <f t="shared" si="3"/>
        <v>15</v>
      </c>
      <c r="L19" s="11">
        <v>11.8</v>
      </c>
      <c r="M19" s="31">
        <f t="shared" si="4"/>
        <v>10</v>
      </c>
      <c r="N19" s="57">
        <f t="shared" si="5"/>
        <v>59.25</v>
      </c>
      <c r="O19" s="58">
        <f t="shared" si="6"/>
        <v>13</v>
      </c>
      <c r="P19" s="64" t="str">
        <f t="shared" si="7"/>
        <v>C</v>
      </c>
    </row>
    <row r="20" spans="1:20" ht="15" customHeight="1" x14ac:dyDescent="0.25">
      <c r="A20" s="1">
        <v>15</v>
      </c>
      <c r="B20" s="62" t="s">
        <v>97</v>
      </c>
      <c r="C20" s="63" t="s">
        <v>92</v>
      </c>
      <c r="D20" s="11">
        <v>13</v>
      </c>
      <c r="E20" s="31">
        <f t="shared" si="0"/>
        <v>7</v>
      </c>
      <c r="F20" s="11">
        <v>10.6</v>
      </c>
      <c r="G20" s="31">
        <f t="shared" si="1"/>
        <v>18</v>
      </c>
      <c r="H20" s="11">
        <v>10.95</v>
      </c>
      <c r="I20" s="31">
        <f t="shared" si="2"/>
        <v>10</v>
      </c>
      <c r="J20" s="11">
        <v>12.05</v>
      </c>
      <c r="K20" s="31">
        <f t="shared" si="3"/>
        <v>14</v>
      </c>
      <c r="L20" s="11">
        <v>11.5</v>
      </c>
      <c r="M20" s="31">
        <f t="shared" si="4"/>
        <v>14</v>
      </c>
      <c r="N20" s="57">
        <f t="shared" si="5"/>
        <v>58.099999999999994</v>
      </c>
      <c r="O20" s="58">
        <f t="shared" si="6"/>
        <v>14</v>
      </c>
      <c r="P20" s="64" t="str">
        <f t="shared" si="7"/>
        <v>C</v>
      </c>
    </row>
    <row r="21" spans="1:20" ht="15" customHeight="1" x14ac:dyDescent="0.25">
      <c r="A21" s="10">
        <v>7</v>
      </c>
      <c r="B21" s="65" t="s">
        <v>86</v>
      </c>
      <c r="C21" s="66" t="s">
        <v>87</v>
      </c>
      <c r="D21" s="12">
        <v>12.75</v>
      </c>
      <c r="E21" s="67">
        <f t="shared" si="0"/>
        <v>16</v>
      </c>
      <c r="F21" s="12">
        <v>11</v>
      </c>
      <c r="G21" s="67">
        <f t="shared" si="1"/>
        <v>17</v>
      </c>
      <c r="H21" s="12">
        <v>10.8</v>
      </c>
      <c r="I21" s="67">
        <f t="shared" si="2"/>
        <v>12</v>
      </c>
      <c r="J21" s="12">
        <v>12.1</v>
      </c>
      <c r="K21" s="67">
        <f t="shared" si="3"/>
        <v>13</v>
      </c>
      <c r="L21" s="12">
        <v>10.8</v>
      </c>
      <c r="M21" s="67">
        <f t="shared" si="4"/>
        <v>16</v>
      </c>
      <c r="N21" s="68">
        <f t="shared" si="5"/>
        <v>57.45</v>
      </c>
      <c r="O21" s="69">
        <f t="shared" si="6"/>
        <v>15</v>
      </c>
      <c r="P21" s="64" t="str">
        <f t="shared" si="7"/>
        <v>C</v>
      </c>
    </row>
    <row r="22" spans="1:20" ht="15" customHeight="1" x14ac:dyDescent="0.25">
      <c r="A22" s="1">
        <v>11</v>
      </c>
      <c r="B22" s="62" t="s">
        <v>93</v>
      </c>
      <c r="C22" s="70" t="s">
        <v>92</v>
      </c>
      <c r="D22" s="11">
        <v>12.6</v>
      </c>
      <c r="E22" s="31">
        <f t="shared" si="0"/>
        <v>19</v>
      </c>
      <c r="F22" s="11">
        <v>12.2</v>
      </c>
      <c r="G22" s="31">
        <f t="shared" si="1"/>
        <v>10</v>
      </c>
      <c r="H22" s="11">
        <v>9.9</v>
      </c>
      <c r="I22" s="31">
        <f t="shared" si="2"/>
        <v>17</v>
      </c>
      <c r="J22" s="11">
        <v>11.5</v>
      </c>
      <c r="K22" s="31">
        <f t="shared" si="3"/>
        <v>16</v>
      </c>
      <c r="L22" s="11">
        <v>10.3</v>
      </c>
      <c r="M22" s="31">
        <f t="shared" si="4"/>
        <v>18</v>
      </c>
      <c r="N22" s="57">
        <f t="shared" si="5"/>
        <v>56.5</v>
      </c>
      <c r="O22" s="58">
        <f t="shared" si="6"/>
        <v>16</v>
      </c>
      <c r="P22" s="64" t="str">
        <f t="shared" si="7"/>
        <v>C</v>
      </c>
    </row>
    <row r="23" spans="1:20" ht="15" customHeight="1" x14ac:dyDescent="0.25">
      <c r="A23" s="1">
        <v>13</v>
      </c>
      <c r="B23" s="63" t="s">
        <v>95</v>
      </c>
      <c r="C23" s="70" t="s">
        <v>92</v>
      </c>
      <c r="D23" s="11">
        <v>12.75</v>
      </c>
      <c r="E23" s="31">
        <f t="shared" si="0"/>
        <v>16</v>
      </c>
      <c r="F23" s="11">
        <v>11.15</v>
      </c>
      <c r="G23" s="31">
        <f t="shared" si="1"/>
        <v>16</v>
      </c>
      <c r="H23" s="11">
        <v>8.9499999999999993</v>
      </c>
      <c r="I23" s="31">
        <f t="shared" si="2"/>
        <v>19</v>
      </c>
      <c r="J23" s="11">
        <v>9.4</v>
      </c>
      <c r="K23" s="31">
        <f t="shared" si="3"/>
        <v>17</v>
      </c>
      <c r="L23" s="11">
        <v>12.05</v>
      </c>
      <c r="M23" s="31">
        <f t="shared" si="4"/>
        <v>7</v>
      </c>
      <c r="N23" s="57">
        <f t="shared" si="5"/>
        <v>54.3</v>
      </c>
      <c r="O23" s="58">
        <f t="shared" si="6"/>
        <v>17</v>
      </c>
      <c r="P23" s="64" t="str">
        <f t="shared" si="7"/>
        <v>P</v>
      </c>
    </row>
    <row r="24" spans="1:20" ht="15" customHeight="1" x14ac:dyDescent="0.25">
      <c r="A24" s="1">
        <v>12</v>
      </c>
      <c r="B24" s="63" t="s">
        <v>94</v>
      </c>
      <c r="C24" s="70" t="s">
        <v>92</v>
      </c>
      <c r="D24" s="11">
        <v>12.9</v>
      </c>
      <c r="E24" s="31">
        <f t="shared" si="0"/>
        <v>11</v>
      </c>
      <c r="F24" s="11">
        <v>11.45</v>
      </c>
      <c r="G24" s="31">
        <f t="shared" si="1"/>
        <v>15</v>
      </c>
      <c r="H24" s="11">
        <v>9.4499999999999993</v>
      </c>
      <c r="I24" s="31">
        <f t="shared" si="2"/>
        <v>18</v>
      </c>
      <c r="J24" s="11">
        <v>8.9</v>
      </c>
      <c r="K24" s="31">
        <f t="shared" si="3"/>
        <v>18</v>
      </c>
      <c r="L24" s="11">
        <v>9.4</v>
      </c>
      <c r="M24" s="31">
        <f t="shared" si="4"/>
        <v>19</v>
      </c>
      <c r="N24" s="57">
        <f t="shared" si="5"/>
        <v>52.099999999999994</v>
      </c>
      <c r="O24" s="58">
        <f t="shared" si="6"/>
        <v>18</v>
      </c>
      <c r="P24" s="64" t="str">
        <f t="shared" si="7"/>
        <v>P</v>
      </c>
    </row>
    <row r="25" spans="1:20" ht="15" customHeight="1" x14ac:dyDescent="0.25">
      <c r="A25" s="1">
        <v>14</v>
      </c>
      <c r="B25" s="62" t="s">
        <v>96</v>
      </c>
      <c r="C25" s="70" t="s">
        <v>92</v>
      </c>
      <c r="D25" s="11">
        <v>12.65</v>
      </c>
      <c r="E25" s="31">
        <f t="shared" si="0"/>
        <v>18</v>
      </c>
      <c r="F25" s="11">
        <v>8.5500000000000007</v>
      </c>
      <c r="G25" s="31">
        <f t="shared" si="1"/>
        <v>19</v>
      </c>
      <c r="H25" s="11">
        <v>10</v>
      </c>
      <c r="I25" s="31">
        <f t="shared" si="2"/>
        <v>16</v>
      </c>
      <c r="J25" s="11">
        <v>7.65</v>
      </c>
      <c r="K25" s="31">
        <f t="shared" si="3"/>
        <v>19</v>
      </c>
      <c r="L25" s="11">
        <v>10.35</v>
      </c>
      <c r="M25" s="31">
        <f t="shared" si="4"/>
        <v>17</v>
      </c>
      <c r="N25" s="57">
        <f t="shared" si="5"/>
        <v>49.2</v>
      </c>
      <c r="O25" s="58">
        <f t="shared" si="6"/>
        <v>19</v>
      </c>
      <c r="P25" s="64" t="str">
        <f t="shared" si="7"/>
        <v>F</v>
      </c>
    </row>
    <row r="26" spans="1:20" ht="15" customHeight="1" x14ac:dyDescent="0.25">
      <c r="A26" s="56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72"/>
      <c r="P26" s="71"/>
      <c r="Q26" s="71"/>
      <c r="R26" s="71"/>
      <c r="S26" s="71"/>
      <c r="T26" s="71"/>
    </row>
  </sheetData>
  <sortState xmlns:xlrd2="http://schemas.microsoft.com/office/spreadsheetml/2017/richdata2" ref="A7:O25">
    <sortCondition ref="O7:O25"/>
  </sortState>
  <mergeCells count="2">
    <mergeCell ref="A1:N1"/>
    <mergeCell ref="A2:N2"/>
  </mergeCells>
  <conditionalFormatting sqref="O1 O27:O65473 O3:O25">
    <cfRule type="cellIs" dxfId="13" priority="62" stopIfTrue="1" operator="equal">
      <formula>1</formula>
    </cfRule>
    <cfRule type="cellIs" dxfId="12" priority="63" stopIfTrue="1" operator="equal">
      <formula>2</formula>
    </cfRule>
    <cfRule type="cellIs" dxfId="11" priority="64" stopIfTrue="1" operator="equal">
      <formula>3</formula>
    </cfRule>
  </conditionalFormatting>
  <conditionalFormatting sqref="O2">
    <cfRule type="cellIs" dxfId="10" priority="59" stopIfTrue="1" operator="equal">
      <formula>1</formula>
    </cfRule>
    <cfRule type="cellIs" dxfId="9" priority="60" stopIfTrue="1" operator="equal">
      <formula>2</formula>
    </cfRule>
    <cfRule type="cellIs" dxfId="8" priority="61" stopIfTrue="1" operator="equal">
      <formula>3</formula>
    </cfRule>
  </conditionalFormatting>
  <conditionalFormatting sqref="M7:M25 K7:K25 I7:I25 G7:G25 E7:E25">
    <cfRule type="cellIs" dxfId="7" priority="52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7"/>
  <sheetViews>
    <sheetView tabSelected="1" zoomScale="86" zoomScaleNormal="86" workbookViewId="0">
      <pane ySplit="6" topLeftCell="A7" activePane="bottomLeft" state="frozen"/>
      <selection pane="bottomLeft"/>
    </sheetView>
  </sheetViews>
  <sheetFormatPr defaultColWidth="8.5703125" defaultRowHeight="15" customHeight="1" x14ac:dyDescent="0.25"/>
  <cols>
    <col min="1" max="1" width="3.5703125" style="14" bestFit="1" customWidth="1"/>
    <col min="2" max="2" width="25.7109375" style="15" bestFit="1" customWidth="1"/>
    <col min="3" max="3" width="25.85546875" style="15" customWidth="1"/>
    <col min="4" max="4" width="6.85546875" style="15" bestFit="1" customWidth="1"/>
    <col min="5" max="5" width="8.5703125" style="15"/>
    <col min="6" max="6" width="8.85546875" style="15" customWidth="1"/>
    <col min="7" max="7" width="8.5703125" style="15"/>
    <col min="8" max="8" width="7.42578125" style="15" bestFit="1" customWidth="1"/>
    <col min="9" max="9" width="8.42578125" style="18" customWidth="1"/>
    <col min="10" max="10" width="0.140625" style="18" hidden="1" customWidth="1"/>
    <col min="11" max="11" width="4.85546875" style="18" customWidth="1"/>
    <col min="12" max="12" width="4" style="15" hidden="1" customWidth="1"/>
    <col min="13" max="16" width="7" style="15" hidden="1" customWidth="1"/>
    <col min="17" max="20" width="4.140625" style="15" hidden="1" customWidth="1"/>
    <col min="21" max="21" width="4.42578125" style="15" customWidth="1"/>
    <col min="22" max="25" width="7" style="15" hidden="1" customWidth="1"/>
    <col min="26" max="30" width="8.42578125" style="15" customWidth="1"/>
    <col min="31" max="16384" width="8.5703125" style="15"/>
  </cols>
  <sheetData>
    <row r="1" spans="1:25" ht="15" customHeight="1" x14ac:dyDescent="0.25">
      <c r="C1" s="16" t="s">
        <v>11</v>
      </c>
      <c r="D1" s="16"/>
      <c r="E1" s="16"/>
      <c r="F1" s="16"/>
      <c r="G1" s="16"/>
      <c r="H1" s="17"/>
    </row>
    <row r="2" spans="1:25" ht="15" customHeight="1" x14ac:dyDescent="0.25">
      <c r="C2" s="16" t="s">
        <v>77</v>
      </c>
      <c r="D2" s="16"/>
      <c r="E2" s="16"/>
      <c r="F2" s="16"/>
      <c r="G2" s="16"/>
      <c r="H2" s="17"/>
    </row>
    <row r="4" spans="1:25" ht="15" customHeight="1" x14ac:dyDescent="0.25">
      <c r="B4" s="19" t="s">
        <v>10</v>
      </c>
    </row>
    <row r="5" spans="1:25" ht="15" customHeight="1" x14ac:dyDescent="0.25">
      <c r="Q5" s="15" t="s">
        <v>39</v>
      </c>
    </row>
    <row r="6" spans="1:25" s="18" customFormat="1" ht="15" customHeight="1" x14ac:dyDescent="0.25">
      <c r="A6" s="20" t="s">
        <v>0</v>
      </c>
      <c r="B6" s="21" t="s">
        <v>1</v>
      </c>
      <c r="C6" s="21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3"/>
      <c r="K6" s="23"/>
    </row>
    <row r="7" spans="1:25" ht="15" customHeight="1" x14ac:dyDescent="0.25">
      <c r="A7" s="4">
        <v>21</v>
      </c>
      <c r="B7" s="2" t="s">
        <v>40</v>
      </c>
      <c r="C7" s="2" t="s">
        <v>14</v>
      </c>
      <c r="D7" s="24">
        <v>4</v>
      </c>
      <c r="E7" s="25">
        <v>11.4</v>
      </c>
      <c r="F7" s="25">
        <v>10.8</v>
      </c>
      <c r="G7" s="25">
        <v>12.7</v>
      </c>
      <c r="H7" s="25">
        <v>11</v>
      </c>
      <c r="I7" s="26">
        <f>E7+F7+G7+H7</f>
        <v>45.900000000000006</v>
      </c>
      <c r="J7" s="27"/>
      <c r="K7" s="28"/>
      <c r="M7" s="15">
        <f>IF(D7=4,E7,0)</f>
        <v>11.4</v>
      </c>
      <c r="N7" s="15">
        <f>IF(D7=4,F7,0)</f>
        <v>10.8</v>
      </c>
      <c r="O7" s="15">
        <f>IF(D7=4,G7,0)</f>
        <v>12.7</v>
      </c>
      <c r="P7" s="15">
        <f>IF(D7=4,H7,0)</f>
        <v>11</v>
      </c>
      <c r="Q7" s="29">
        <f>RANK(M7,M$7:M$30)</f>
        <v>4</v>
      </c>
      <c r="R7" s="29">
        <f>RANK(N7,N$7:N$30)</f>
        <v>7</v>
      </c>
      <c r="S7" s="29">
        <f>RANK(O7,O$7:O$30)</f>
        <v>3</v>
      </c>
      <c r="T7" s="29">
        <f>RANK(P7,P$7:P$30)</f>
        <v>9</v>
      </c>
    </row>
    <row r="8" spans="1:25" ht="15" customHeight="1" x14ac:dyDescent="0.25">
      <c r="A8" s="4">
        <v>22</v>
      </c>
      <c r="B8" s="2" t="s">
        <v>41</v>
      </c>
      <c r="C8" s="2" t="s">
        <v>14</v>
      </c>
      <c r="D8" s="24">
        <v>4</v>
      </c>
      <c r="E8" s="25">
        <v>10.85</v>
      </c>
      <c r="F8" s="25">
        <v>10.97</v>
      </c>
      <c r="G8" s="25">
        <v>12.55</v>
      </c>
      <c r="H8" s="25">
        <v>11.45</v>
      </c>
      <c r="I8" s="26">
        <f t="shared" ref="I8:I13" si="0">E8+F8+G8+H8</f>
        <v>45.820000000000007</v>
      </c>
      <c r="J8" s="27"/>
      <c r="K8" s="28"/>
      <c r="M8" s="15">
        <f>IF(D8=4,E8,0)</f>
        <v>10.85</v>
      </c>
      <c r="N8" s="15">
        <f>IF(D8=4,F8,0)</f>
        <v>10.97</v>
      </c>
      <c r="O8" s="15">
        <f>IF(D8=4,G8,0)</f>
        <v>12.55</v>
      </c>
      <c r="P8" s="15">
        <f>IF(D8=4,H8,0)</f>
        <v>11.45</v>
      </c>
      <c r="Q8" s="29">
        <f>RANK(M8,M$7:M$30)</f>
        <v>8</v>
      </c>
      <c r="R8" s="29">
        <f>RANK(N8,N$7:N$30)</f>
        <v>6</v>
      </c>
      <c r="S8" s="29">
        <f>RANK(O8,O$7:O$30)</f>
        <v>4</v>
      </c>
      <c r="T8" s="29">
        <f>RANK(P8,P$7:P$30)</f>
        <v>4</v>
      </c>
    </row>
    <row r="9" spans="1:25" ht="15" customHeight="1" x14ac:dyDescent="0.25">
      <c r="A9" s="4">
        <v>23</v>
      </c>
      <c r="B9" s="2" t="s">
        <v>42</v>
      </c>
      <c r="C9" s="2" t="s">
        <v>14</v>
      </c>
      <c r="D9" s="24">
        <v>4</v>
      </c>
      <c r="E9" s="25">
        <v>11.25</v>
      </c>
      <c r="F9" s="30">
        <v>11.67</v>
      </c>
      <c r="G9" s="25">
        <v>10.65</v>
      </c>
      <c r="H9" s="25">
        <v>11.75</v>
      </c>
      <c r="I9" s="26">
        <f t="shared" si="0"/>
        <v>45.32</v>
      </c>
      <c r="J9" s="27"/>
      <c r="K9" s="28"/>
      <c r="M9" s="15">
        <f>IF(D9=4,E9,0)</f>
        <v>11.25</v>
      </c>
      <c r="N9" s="15">
        <f>IF(D9=4,F9,0)</f>
        <v>11.67</v>
      </c>
      <c r="O9" s="15">
        <f>IF(D9=4,G9,0)</f>
        <v>10.65</v>
      </c>
      <c r="P9" s="15">
        <f>IF(D9=4,H9,0)</f>
        <v>11.75</v>
      </c>
      <c r="Q9" s="29">
        <f>RANK(M9,M$7:M$30)</f>
        <v>6</v>
      </c>
      <c r="R9" s="29">
        <f>RANK(N9,N$7:N$30)</f>
        <v>1</v>
      </c>
      <c r="S9" s="29">
        <f>RANK(O9,O$7:O$30)</f>
        <v>9</v>
      </c>
      <c r="T9" s="29">
        <f>RANK(P9,P$7:P$30)</f>
        <v>3</v>
      </c>
    </row>
    <row r="10" spans="1:25" ht="15" customHeight="1" x14ac:dyDescent="0.25">
      <c r="A10" s="4">
        <v>24</v>
      </c>
      <c r="B10" s="2" t="s">
        <v>43</v>
      </c>
      <c r="C10" s="2" t="s">
        <v>14</v>
      </c>
      <c r="D10" s="24">
        <v>5</v>
      </c>
      <c r="E10" s="25">
        <v>12.4</v>
      </c>
      <c r="F10" s="25">
        <v>11.4</v>
      </c>
      <c r="G10" s="25">
        <v>12.5</v>
      </c>
      <c r="H10" s="25">
        <v>12.1</v>
      </c>
      <c r="I10" s="26">
        <f t="shared" si="0"/>
        <v>48.4</v>
      </c>
      <c r="J10" s="27"/>
      <c r="K10" s="28"/>
      <c r="Q10" s="31">
        <f>RANK(V10,V$7:V$29)</f>
        <v>2</v>
      </c>
      <c r="R10" s="31">
        <f>RANK(W10,W$7:W$29)</f>
        <v>5</v>
      </c>
      <c r="S10" s="31">
        <f>RANK(X10,X$7:X$29)</f>
        <v>3</v>
      </c>
      <c r="T10" s="31">
        <f>RANK(Y10,Y$7:Y$29)</f>
        <v>3</v>
      </c>
      <c r="V10" s="15">
        <f>IF(D10=5,E10,0)</f>
        <v>12.4</v>
      </c>
      <c r="W10" s="15">
        <f>IF(D10=5,F10,0)</f>
        <v>11.4</v>
      </c>
      <c r="X10" s="15">
        <f>IF(D10=5,G10,0)</f>
        <v>12.5</v>
      </c>
      <c r="Y10" s="15">
        <f>IF(D10=5,H10,0)</f>
        <v>12.1</v>
      </c>
    </row>
    <row r="11" spans="1:25" ht="15" customHeight="1" x14ac:dyDescent="0.25">
      <c r="A11" s="4">
        <v>25</v>
      </c>
      <c r="B11" s="2" t="s">
        <v>44</v>
      </c>
      <c r="C11" s="2" t="s">
        <v>14</v>
      </c>
      <c r="D11" s="24">
        <v>5</v>
      </c>
      <c r="E11" s="32">
        <v>12.65</v>
      </c>
      <c r="F11" s="32">
        <v>12.7</v>
      </c>
      <c r="G11" s="32">
        <v>12.6</v>
      </c>
      <c r="H11" s="25">
        <v>11.9</v>
      </c>
      <c r="I11" s="26">
        <f t="shared" si="0"/>
        <v>49.85</v>
      </c>
      <c r="J11" s="27"/>
      <c r="K11" s="28"/>
      <c r="Q11" s="31">
        <f>RANK(V11,V$7:V$29)</f>
        <v>1</v>
      </c>
      <c r="R11" s="31">
        <f>RANK(W11,W$7:W$29)</f>
        <v>1</v>
      </c>
      <c r="S11" s="31">
        <f>RANK(X11,X$7:X$29)</f>
        <v>1</v>
      </c>
      <c r="T11" s="31">
        <f>RANK(Y11,Y$7:Y$29)</f>
        <v>4</v>
      </c>
      <c r="V11" s="15">
        <f>IF(D11=5,E11,0)</f>
        <v>12.65</v>
      </c>
      <c r="W11" s="15">
        <f>IF(D11=5,F11,0)</f>
        <v>12.7</v>
      </c>
      <c r="X11" s="15">
        <f>IF(D11=5,G11,0)</f>
        <v>12.6</v>
      </c>
      <c r="Y11" s="15">
        <f>IF(D11=5,H11,0)</f>
        <v>11.9</v>
      </c>
    </row>
    <row r="12" spans="1:25" ht="15" customHeight="1" x14ac:dyDescent="0.25">
      <c r="A12" s="4">
        <v>26</v>
      </c>
      <c r="B12" s="2" t="s">
        <v>45</v>
      </c>
      <c r="C12" s="2" t="s">
        <v>14</v>
      </c>
      <c r="D12" s="24">
        <v>5</v>
      </c>
      <c r="E12" s="33">
        <v>11.85</v>
      </c>
      <c r="F12" s="33">
        <v>10.9</v>
      </c>
      <c r="G12" s="33">
        <v>10.3</v>
      </c>
      <c r="H12" s="33">
        <v>12.15</v>
      </c>
      <c r="I12" s="34">
        <f t="shared" si="0"/>
        <v>45.199999999999996</v>
      </c>
      <c r="J12" s="27"/>
      <c r="K12" s="28"/>
      <c r="Q12" s="31">
        <f>RANK(V12,V$7:V$29)</f>
        <v>6</v>
      </c>
      <c r="R12" s="31">
        <f>RANK(W12,W$7:W$29)</f>
        <v>7</v>
      </c>
      <c r="S12" s="31">
        <f>RANK(X12,X$7:X$29)</f>
        <v>7</v>
      </c>
      <c r="T12" s="31">
        <f>RANK(Y12,Y$7:Y$29)</f>
        <v>2</v>
      </c>
      <c r="V12" s="15">
        <f>IF(D12=5,E12,0)</f>
        <v>11.85</v>
      </c>
      <c r="W12" s="15">
        <f>IF(D12=5,F12,0)</f>
        <v>10.9</v>
      </c>
      <c r="X12" s="15">
        <f>IF(D12=5,G12,0)</f>
        <v>10.3</v>
      </c>
      <c r="Y12" s="15">
        <f>IF(D12=5,H12,0)</f>
        <v>12.15</v>
      </c>
    </row>
    <row r="13" spans="1:25" ht="15" customHeight="1" x14ac:dyDescent="0.25">
      <c r="A13" s="35"/>
      <c r="B13" s="36"/>
      <c r="C13" s="36"/>
      <c r="D13" s="37"/>
      <c r="E13" s="38">
        <f>(IF(COUNT(E7:E9)=3,SUM(E7:E9)-MIN(E7:E9),SUM(E7:E9))+IF(COUNT(E10:E12)=3,SUM(E10:E12)-MIN(E10:E12),SUM(E10:E12)))</f>
        <v>47.699999999999996</v>
      </c>
      <c r="F13" s="38">
        <f t="shared" ref="F13" si="1">(IF(COUNT(F7:F9)=3,SUM(F7:F9)-MIN(F7:F9),SUM(F7:F9))+IF(COUNT(F10:F12)=3,SUM(F10:F12)-MIN(F10:F12),SUM(F10:F12)))</f>
        <v>46.740000000000009</v>
      </c>
      <c r="G13" s="38">
        <f t="shared" ref="G13:H13" si="2">(IF(COUNT(G7:G9)=3,SUM(G7:G9)-MIN(G7:G9),SUM(G7:G9))+IF(COUNT(G10:G12)=3,SUM(G10:G12)-MIN(G10:G12),SUM(G10:G12)))</f>
        <v>50.350000000000009</v>
      </c>
      <c r="H13" s="38">
        <f t="shared" si="2"/>
        <v>47.45</v>
      </c>
      <c r="I13" s="26">
        <f t="shared" si="0"/>
        <v>192.24</v>
      </c>
      <c r="J13" s="26">
        <f>I13</f>
        <v>192.24</v>
      </c>
      <c r="K13" s="39">
        <f>RANK(J13,J$5:J$30)</f>
        <v>1</v>
      </c>
    </row>
    <row r="14" spans="1:25" ht="15" customHeight="1" x14ac:dyDescent="0.25">
      <c r="A14" s="35"/>
      <c r="B14" s="36"/>
      <c r="C14" s="36"/>
      <c r="D14" s="37"/>
      <c r="E14" s="40"/>
      <c r="F14" s="36"/>
      <c r="G14" s="36"/>
      <c r="H14" s="36"/>
      <c r="I14" s="28"/>
      <c r="J14" s="28"/>
      <c r="K14" s="28"/>
    </row>
    <row r="15" spans="1:25" ht="15" customHeight="1" x14ac:dyDescent="0.25">
      <c r="A15" s="7" t="s">
        <v>46</v>
      </c>
      <c r="B15" s="6" t="s">
        <v>47</v>
      </c>
      <c r="C15" s="6" t="s">
        <v>13</v>
      </c>
      <c r="D15" s="41">
        <v>4</v>
      </c>
      <c r="E15" s="42">
        <v>11.8</v>
      </c>
      <c r="F15" s="42">
        <v>11.6</v>
      </c>
      <c r="G15" s="42">
        <v>11.3</v>
      </c>
      <c r="H15" s="42">
        <v>11.3</v>
      </c>
      <c r="I15" s="43">
        <f>E15+F15+G15+H15</f>
        <v>46</v>
      </c>
      <c r="J15" s="27"/>
      <c r="K15" s="28"/>
      <c r="M15" s="15">
        <f>IF(D15=4,E15,0)</f>
        <v>11.8</v>
      </c>
      <c r="N15" s="15">
        <f>IF(D15=4,F15,0)</f>
        <v>11.6</v>
      </c>
      <c r="O15" s="15">
        <f>IF(D15=4,G15,0)</f>
        <v>11.3</v>
      </c>
      <c r="P15" s="15">
        <f>IF(D15=4,H15,0)</f>
        <v>11.3</v>
      </c>
      <c r="Q15" s="29">
        <f>RANK(M15,M$7:M$30)</f>
        <v>1</v>
      </c>
      <c r="R15" s="29">
        <f>RANK(N15,N$7:N$30)</f>
        <v>2</v>
      </c>
      <c r="S15" s="29">
        <f>RANK(O15,O$7:O$30)</f>
        <v>7</v>
      </c>
      <c r="T15" s="29">
        <f>RANK(P15,P$7:P$30)</f>
        <v>6</v>
      </c>
    </row>
    <row r="16" spans="1:25" ht="15" customHeight="1" x14ac:dyDescent="0.25">
      <c r="A16" s="7" t="s">
        <v>48</v>
      </c>
      <c r="B16" s="6" t="s">
        <v>49</v>
      </c>
      <c r="C16" s="6" t="s">
        <v>13</v>
      </c>
      <c r="D16" s="41">
        <v>4</v>
      </c>
      <c r="E16" s="42">
        <v>11.5</v>
      </c>
      <c r="F16" s="42">
        <v>11.37</v>
      </c>
      <c r="G16" s="42">
        <v>12</v>
      </c>
      <c r="H16" s="42">
        <v>11.45</v>
      </c>
      <c r="I16" s="43">
        <f t="shared" ref="I16:I20" si="3">E16+F16+G16+H16</f>
        <v>46.319999999999993</v>
      </c>
      <c r="J16" s="27"/>
      <c r="K16" s="28"/>
      <c r="M16" s="15">
        <f>IF(D16=4,E16,0)</f>
        <v>11.5</v>
      </c>
      <c r="N16" s="15">
        <f>IF(D16=4,F16,0)</f>
        <v>11.37</v>
      </c>
      <c r="O16" s="15">
        <f>IF(D16=4,G16,0)</f>
        <v>12</v>
      </c>
      <c r="P16" s="15">
        <f>IF(D16=4,H16,0)</f>
        <v>11.45</v>
      </c>
      <c r="Q16" s="29">
        <f>RANK(M16,M$7:M$30)</f>
        <v>2</v>
      </c>
      <c r="R16" s="29">
        <f>RANK(N16,N$7:N$30)</f>
        <v>3</v>
      </c>
      <c r="S16" s="29">
        <f>RANK(O16,O$7:O$30)</f>
        <v>6</v>
      </c>
      <c r="T16" s="29">
        <f>RANK(P16,P$7:P$30)</f>
        <v>4</v>
      </c>
    </row>
    <row r="17" spans="1:25" ht="15" customHeight="1" x14ac:dyDescent="0.25">
      <c r="A17" s="3" t="s">
        <v>50</v>
      </c>
      <c r="B17" s="2" t="s">
        <v>35</v>
      </c>
      <c r="C17" s="2" t="s">
        <v>13</v>
      </c>
      <c r="D17" s="24">
        <v>4</v>
      </c>
      <c r="E17" s="25">
        <v>11.35</v>
      </c>
      <c r="F17" s="25">
        <v>11.17</v>
      </c>
      <c r="G17" s="25">
        <v>12.55</v>
      </c>
      <c r="H17" s="25">
        <v>11.05</v>
      </c>
      <c r="I17" s="26">
        <f t="shared" si="3"/>
        <v>46.120000000000005</v>
      </c>
      <c r="J17" s="27"/>
      <c r="K17" s="28"/>
      <c r="M17" s="15">
        <f>IF(D17=4,E17,0)</f>
        <v>11.35</v>
      </c>
      <c r="N17" s="15">
        <f>IF(D17=4,F17,0)</f>
        <v>11.17</v>
      </c>
      <c r="O17" s="15">
        <f>IF(D17=4,G17,0)</f>
        <v>12.55</v>
      </c>
      <c r="P17" s="15">
        <f>IF(D17=4,H17,0)</f>
        <v>11.05</v>
      </c>
      <c r="Q17" s="29">
        <f>RANK(M17,M$7:M$30)</f>
        <v>5</v>
      </c>
      <c r="R17" s="29">
        <f>RANK(N17,N$7:N$30)</f>
        <v>5</v>
      </c>
      <c r="S17" s="29">
        <f>RANK(O17,O$7:O$30)</f>
        <v>4</v>
      </c>
      <c r="T17" s="29">
        <f>RANK(P17,P$7:P$30)</f>
        <v>8</v>
      </c>
    </row>
    <row r="18" spans="1:25" ht="15" customHeight="1" x14ac:dyDescent="0.25">
      <c r="A18" s="3" t="s">
        <v>51</v>
      </c>
      <c r="B18" s="2" t="s">
        <v>52</v>
      </c>
      <c r="C18" s="2" t="s">
        <v>13</v>
      </c>
      <c r="D18" s="24">
        <v>5</v>
      </c>
      <c r="E18" s="25">
        <v>12.35</v>
      </c>
      <c r="F18" s="25">
        <v>11.97</v>
      </c>
      <c r="G18" s="25">
        <v>12.15</v>
      </c>
      <c r="H18" s="25">
        <v>11.75</v>
      </c>
      <c r="I18" s="26">
        <f t="shared" si="3"/>
        <v>48.22</v>
      </c>
      <c r="J18" s="27"/>
      <c r="K18" s="28"/>
      <c r="Q18" s="31">
        <f>RANK(V18,V$7:V$29)</f>
        <v>3</v>
      </c>
      <c r="R18" s="31">
        <f>RANK(W18,W$7:W$29)</f>
        <v>3</v>
      </c>
      <c r="S18" s="31">
        <f>RANK(X18,X$7:X$29)</f>
        <v>6</v>
      </c>
      <c r="T18" s="31">
        <f>RANK(Y18,Y$7:Y$29)</f>
        <v>6</v>
      </c>
      <c r="V18" s="15">
        <f>IF(D18=5,E18,0)</f>
        <v>12.35</v>
      </c>
      <c r="W18" s="15">
        <f>IF(D18=5,F18,0)</f>
        <v>11.97</v>
      </c>
      <c r="X18" s="15">
        <f>IF(D18=5,G18,0)</f>
        <v>12.15</v>
      </c>
      <c r="Y18" s="15">
        <f>IF(D18=5,H18,0)</f>
        <v>11.75</v>
      </c>
    </row>
    <row r="19" spans="1:25" ht="15" customHeight="1" x14ac:dyDescent="0.25">
      <c r="A19" s="4">
        <v>31</v>
      </c>
      <c r="B19" s="2" t="s">
        <v>53</v>
      </c>
      <c r="C19" s="2" t="s">
        <v>13</v>
      </c>
      <c r="D19" s="24">
        <v>5</v>
      </c>
      <c r="E19" s="25">
        <v>11.45</v>
      </c>
      <c r="F19" s="25">
        <v>10.63</v>
      </c>
      <c r="G19" s="25">
        <v>9.4</v>
      </c>
      <c r="H19" s="25">
        <v>11.4</v>
      </c>
      <c r="I19" s="26">
        <f t="shared" si="3"/>
        <v>42.879999999999995</v>
      </c>
      <c r="J19" s="27"/>
      <c r="K19" s="28"/>
      <c r="Q19" s="31">
        <f>RANK(V19,V$7:V$29)</f>
        <v>9</v>
      </c>
      <c r="R19" s="31">
        <f>RANK(W19,W$7:W$29)</f>
        <v>8</v>
      </c>
      <c r="S19" s="31">
        <f>RANK(X19,X$7:X$29)</f>
        <v>8</v>
      </c>
      <c r="T19" s="31">
        <f>RANK(Y19,Y$7:Y$29)</f>
        <v>7</v>
      </c>
      <c r="V19" s="15">
        <f>IF(D19=5,E19,0)</f>
        <v>11.45</v>
      </c>
      <c r="W19" s="15">
        <f>IF(D19=5,F19,0)</f>
        <v>10.63</v>
      </c>
      <c r="X19" s="15">
        <f>IF(D19=5,G19,0)</f>
        <v>9.4</v>
      </c>
      <c r="Y19" s="15">
        <f>IF(D19=5,H19,0)</f>
        <v>11.4</v>
      </c>
    </row>
    <row r="20" spans="1:25" ht="15" customHeight="1" x14ac:dyDescent="0.25">
      <c r="A20" s="3" t="s">
        <v>54</v>
      </c>
      <c r="B20" s="2" t="s">
        <v>55</v>
      </c>
      <c r="C20" s="2" t="s">
        <v>13</v>
      </c>
      <c r="D20" s="24">
        <v>5</v>
      </c>
      <c r="E20" s="25">
        <v>12.25</v>
      </c>
      <c r="F20" s="25">
        <v>12.23</v>
      </c>
      <c r="G20" s="25">
        <v>12.55</v>
      </c>
      <c r="H20" s="32">
        <v>12.5</v>
      </c>
      <c r="I20" s="34">
        <f t="shared" si="3"/>
        <v>49.53</v>
      </c>
      <c r="J20" s="27"/>
      <c r="K20" s="28"/>
      <c r="Q20" s="31">
        <f>RANK(V20,V$7:V$29)</f>
        <v>4</v>
      </c>
      <c r="R20" s="31">
        <f>RANK(W20,W$7:W$29)</f>
        <v>2</v>
      </c>
      <c r="S20" s="31">
        <f>RANK(X20,X$7:X$29)</f>
        <v>2</v>
      </c>
      <c r="T20" s="31">
        <f>RANK(Y20,Y$7:Y$29)</f>
        <v>1</v>
      </c>
      <c r="V20" s="15">
        <f>IF(D20=5,E20,0)</f>
        <v>12.25</v>
      </c>
      <c r="W20" s="15">
        <f>IF(D20=5,F20,0)</f>
        <v>12.23</v>
      </c>
      <c r="X20" s="15">
        <f>IF(D20=5,G20,0)</f>
        <v>12.55</v>
      </c>
      <c r="Y20" s="15">
        <f>IF(D20=5,H20,0)</f>
        <v>12.5</v>
      </c>
    </row>
    <row r="21" spans="1:25" ht="15" customHeight="1" x14ac:dyDescent="0.25">
      <c r="A21" s="35"/>
      <c r="B21" s="36"/>
      <c r="C21" s="36"/>
      <c r="D21" s="37"/>
      <c r="E21" s="38">
        <f>(IF(COUNT(E15:E17)=3,SUM(E15:E17)-MIN(E15:E17),SUM(E15:E17))+IF(COUNT(E18:E20)=3,SUM(E18:E20)-MIN(E18:E20),SUM(E18:E20)))</f>
        <v>47.899999999999991</v>
      </c>
      <c r="F21" s="38">
        <f t="shared" ref="F21" si="4">(IF(COUNT(F15:F17)=3,SUM(F15:F17)-MIN(F15:F17),SUM(F15:F17))+IF(COUNT(F18:F20)=3,SUM(F18:F20)-MIN(F18:F20),SUM(F18:F20)))</f>
        <v>47.169999999999995</v>
      </c>
      <c r="G21" s="38">
        <f t="shared" ref="G21:H21" si="5">(IF(COUNT(G15:G17)=3,SUM(G15:G17)-MIN(G15:G17),SUM(G15:G17))+IF(COUNT(G18:G20)=3,SUM(G18:G20)-MIN(G18:G20),SUM(G18:G20)))</f>
        <v>49.25</v>
      </c>
      <c r="H21" s="38">
        <f t="shared" si="5"/>
        <v>47</v>
      </c>
      <c r="I21" s="26">
        <f>E21+F21+G21+H21</f>
        <v>191.32</v>
      </c>
      <c r="J21" s="26">
        <f>I21</f>
        <v>191.32</v>
      </c>
      <c r="K21" s="39">
        <f>RANK(J21,J$5:J$30)</f>
        <v>2</v>
      </c>
    </row>
    <row r="22" spans="1:25" ht="15" customHeight="1" x14ac:dyDescent="0.25">
      <c r="D22" s="17"/>
    </row>
    <row r="23" spans="1:25" ht="15" customHeight="1" x14ac:dyDescent="0.25">
      <c r="A23" s="3" t="s">
        <v>56</v>
      </c>
      <c r="B23" s="2" t="s">
        <v>37</v>
      </c>
      <c r="C23" s="2" t="s">
        <v>12</v>
      </c>
      <c r="D23" s="24">
        <v>4</v>
      </c>
      <c r="E23" s="25">
        <v>10.85</v>
      </c>
      <c r="F23" s="25">
        <v>11.3</v>
      </c>
      <c r="G23" s="25">
        <v>10.95</v>
      </c>
      <c r="H23" s="25">
        <v>11.15</v>
      </c>
      <c r="I23" s="26">
        <f>E23+F23+G23+H23</f>
        <v>44.249999999999993</v>
      </c>
      <c r="J23" s="27"/>
      <c r="K23" s="28"/>
      <c r="M23" s="15">
        <f>IF(D23=4,E23,0)</f>
        <v>10.85</v>
      </c>
      <c r="N23" s="15">
        <f>IF(D23=4,F23,0)</f>
        <v>11.3</v>
      </c>
      <c r="O23" s="15">
        <f>IF(D23=4,G23,0)</f>
        <v>10.95</v>
      </c>
      <c r="P23" s="15">
        <f>IF(D23=4,H23,0)</f>
        <v>11.15</v>
      </c>
      <c r="Q23" s="29">
        <f>RANK(M23,M$7:M$30)</f>
        <v>8</v>
      </c>
      <c r="R23" s="29">
        <f>RANK(N23,N$7:N$30)</f>
        <v>4</v>
      </c>
      <c r="S23" s="29">
        <f>RANK(O23,O$7:O$30)</f>
        <v>8</v>
      </c>
      <c r="T23" s="29">
        <f>RANK(P23,P$7:P$30)</f>
        <v>7</v>
      </c>
    </row>
    <row r="24" spans="1:25" ht="15" customHeight="1" x14ac:dyDescent="0.25">
      <c r="A24" s="3" t="s">
        <v>57</v>
      </c>
      <c r="B24" s="2" t="s">
        <v>38</v>
      </c>
      <c r="C24" s="2" t="s">
        <v>12</v>
      </c>
      <c r="D24" s="24">
        <v>4</v>
      </c>
      <c r="E24" s="25">
        <v>10.95</v>
      </c>
      <c r="F24" s="25">
        <v>10.4</v>
      </c>
      <c r="G24" s="30">
        <v>13.3</v>
      </c>
      <c r="H24" s="30">
        <v>12.4</v>
      </c>
      <c r="I24" s="26">
        <f t="shared" ref="I24:I28" si="6">E24+F24+G24+H24</f>
        <v>47.050000000000004</v>
      </c>
      <c r="J24" s="27"/>
      <c r="K24" s="28"/>
      <c r="M24" s="15">
        <f>IF(D24=4,E24,0)</f>
        <v>10.95</v>
      </c>
      <c r="N24" s="15">
        <f>IF(D24=4,F24,0)</f>
        <v>10.4</v>
      </c>
      <c r="O24" s="15">
        <f>IF(D24=4,G24,0)</f>
        <v>13.3</v>
      </c>
      <c r="P24" s="15">
        <f>IF(D24=4,H24,0)</f>
        <v>12.4</v>
      </c>
      <c r="Q24" s="29">
        <f>RANK(M24,M$7:M$30)</f>
        <v>7</v>
      </c>
      <c r="R24" s="29">
        <f>RANK(N24,N$7:N$30)</f>
        <v>8</v>
      </c>
      <c r="S24" s="29">
        <f>RANK(O24,O$7:O$30)</f>
        <v>1</v>
      </c>
      <c r="T24" s="29">
        <f>RANK(P24,P$7:P$30)</f>
        <v>1</v>
      </c>
    </row>
    <row r="25" spans="1:25" ht="15" customHeight="1" x14ac:dyDescent="0.25">
      <c r="A25" s="4">
        <v>35</v>
      </c>
      <c r="B25" s="2" t="s">
        <v>58</v>
      </c>
      <c r="C25" s="2" t="s">
        <v>12</v>
      </c>
      <c r="D25" s="24">
        <v>4</v>
      </c>
      <c r="E25" s="25">
        <v>11.5</v>
      </c>
      <c r="F25" s="25">
        <v>9.93</v>
      </c>
      <c r="G25" s="25">
        <v>12.8</v>
      </c>
      <c r="H25" s="25">
        <v>11.8</v>
      </c>
      <c r="I25" s="26">
        <f t="shared" si="6"/>
        <v>46.03</v>
      </c>
      <c r="J25" s="27"/>
      <c r="K25" s="28"/>
      <c r="M25" s="15">
        <f>IF(D25=4,E25,0)</f>
        <v>11.5</v>
      </c>
      <c r="N25" s="15">
        <f>IF(D25=4,F25,0)</f>
        <v>9.93</v>
      </c>
      <c r="O25" s="15">
        <f>IF(D25=4,G25,0)</f>
        <v>12.8</v>
      </c>
      <c r="P25" s="15">
        <f>IF(D25=4,H25,0)</f>
        <v>11.8</v>
      </c>
      <c r="Q25" s="29">
        <f>RANK(M25,M$7:M$30)</f>
        <v>2</v>
      </c>
      <c r="R25" s="29">
        <f>RANK(N25,N$7:N$30)</f>
        <v>9</v>
      </c>
      <c r="S25" s="29">
        <f>RANK(O25,O$7:O$30)</f>
        <v>2</v>
      </c>
      <c r="T25" s="29">
        <f>RANK(P25,P$7:P$30)</f>
        <v>2</v>
      </c>
    </row>
    <row r="26" spans="1:25" ht="15" customHeight="1" x14ac:dyDescent="0.25">
      <c r="A26" s="4">
        <v>36</v>
      </c>
      <c r="B26" s="2" t="s">
        <v>59</v>
      </c>
      <c r="C26" s="2" t="s">
        <v>12</v>
      </c>
      <c r="D26" s="24">
        <v>5</v>
      </c>
      <c r="E26" s="25">
        <v>12.25</v>
      </c>
      <c r="F26" s="25">
        <v>9.3000000000000007</v>
      </c>
      <c r="G26" s="25">
        <v>12.3</v>
      </c>
      <c r="H26" s="25">
        <v>9.3000000000000007</v>
      </c>
      <c r="I26" s="26">
        <f t="shared" si="6"/>
        <v>43.150000000000006</v>
      </c>
      <c r="J26" s="27"/>
      <c r="K26" s="28"/>
      <c r="Q26" s="31">
        <f>RANK(V26,V$7:V$29)</f>
        <v>4</v>
      </c>
      <c r="R26" s="31">
        <f>RANK(W26,W$7:W$29)</f>
        <v>9</v>
      </c>
      <c r="S26" s="31">
        <f>RANK(X26,X$7:X$29)</f>
        <v>5</v>
      </c>
      <c r="T26" s="31">
        <f>RANK(Y26,Y$7:Y$29)</f>
        <v>9</v>
      </c>
      <c r="V26" s="15">
        <f>IF(D26=5,E26,0)</f>
        <v>12.25</v>
      </c>
      <c r="W26" s="15">
        <f>IF(D26=5,F26,0)</f>
        <v>9.3000000000000007</v>
      </c>
      <c r="X26" s="15">
        <f>IF(D26=5,G26,0)</f>
        <v>12.3</v>
      </c>
      <c r="Y26" s="15">
        <f>IF(D26=5,H26,0)</f>
        <v>9.3000000000000007</v>
      </c>
    </row>
    <row r="27" spans="1:25" ht="15" customHeight="1" x14ac:dyDescent="0.25">
      <c r="A27" s="3" t="s">
        <v>60</v>
      </c>
      <c r="B27" s="2" t="s">
        <v>61</v>
      </c>
      <c r="C27" s="2" t="s">
        <v>12</v>
      </c>
      <c r="D27" s="24">
        <v>5</v>
      </c>
      <c r="E27" s="25">
        <v>11.65</v>
      </c>
      <c r="F27" s="25">
        <v>11.37</v>
      </c>
      <c r="G27" s="25">
        <v>12.35</v>
      </c>
      <c r="H27" s="25">
        <v>11.9</v>
      </c>
      <c r="I27" s="26">
        <f t="shared" si="6"/>
        <v>47.269999999999996</v>
      </c>
      <c r="J27" s="27"/>
      <c r="K27" s="28"/>
      <c r="Q27" s="31">
        <f>RANK(V27,V$7:V$29)</f>
        <v>7</v>
      </c>
      <c r="R27" s="31">
        <f>RANK(W27,W$7:W$29)</f>
        <v>6</v>
      </c>
      <c r="S27" s="31">
        <f>RANK(X27,X$7:X$29)</f>
        <v>4</v>
      </c>
      <c r="T27" s="31">
        <f>RANK(Y27,Y$7:Y$29)</f>
        <v>4</v>
      </c>
      <c r="V27" s="15">
        <f>IF(D27=5,E27,0)</f>
        <v>11.65</v>
      </c>
      <c r="W27" s="15">
        <f>IF(D27=5,F27,0)</f>
        <v>11.37</v>
      </c>
      <c r="X27" s="15">
        <f>IF(D27=5,G27,0)</f>
        <v>12.35</v>
      </c>
      <c r="Y27" s="15">
        <f>IF(D27=5,H27,0)</f>
        <v>11.9</v>
      </c>
    </row>
    <row r="28" spans="1:25" ht="15" customHeight="1" x14ac:dyDescent="0.25">
      <c r="A28" s="4">
        <v>38</v>
      </c>
      <c r="B28" s="2" t="s">
        <v>104</v>
      </c>
      <c r="C28" s="2" t="s">
        <v>12</v>
      </c>
      <c r="D28" s="24">
        <v>5</v>
      </c>
      <c r="E28" s="33">
        <v>11.5</v>
      </c>
      <c r="F28" s="33">
        <v>11.57</v>
      </c>
      <c r="G28" s="33">
        <v>9.25</v>
      </c>
      <c r="H28" s="33">
        <v>10.6</v>
      </c>
      <c r="I28" s="34">
        <f t="shared" si="6"/>
        <v>42.92</v>
      </c>
      <c r="J28" s="27"/>
      <c r="K28" s="28"/>
      <c r="Q28" s="31">
        <f>RANK(V28,V$7:V$29)</f>
        <v>8</v>
      </c>
      <c r="R28" s="31">
        <f>RANK(W28,W$7:W$29)</f>
        <v>4</v>
      </c>
      <c r="S28" s="31">
        <f>RANK(X28,X$7:X$29)</f>
        <v>9</v>
      </c>
      <c r="T28" s="31">
        <f>RANK(Y28,Y$7:Y$29)</f>
        <v>8</v>
      </c>
      <c r="V28" s="15">
        <f>IF(D28=5,E28,0)</f>
        <v>11.5</v>
      </c>
      <c r="W28" s="15">
        <f>IF(D28=5,F28,0)</f>
        <v>11.57</v>
      </c>
      <c r="X28" s="15">
        <f>IF(D28=5,G28,0)</f>
        <v>9.25</v>
      </c>
      <c r="Y28" s="15">
        <f>IF(D28=5,H28,0)</f>
        <v>10.6</v>
      </c>
    </row>
    <row r="29" spans="1:25" ht="15" customHeight="1" x14ac:dyDescent="0.25">
      <c r="A29" s="35"/>
      <c r="B29" s="36"/>
      <c r="C29" s="36"/>
      <c r="D29" s="37"/>
      <c r="E29" s="38">
        <f>(IF(COUNT(E23:E25)=3,SUM(E23:E25)-MIN(E23:E25),SUM(E23:E25))+IF(COUNT(E26:E28)=3,SUM(E26:E28)-MIN(E26:E28),SUM(E26:E28)))</f>
        <v>46.349999999999994</v>
      </c>
      <c r="F29" s="38">
        <f t="shared" ref="F29:H29" si="7">(IF(COUNT(F23:F25)=3,SUM(F23:F25)-MIN(F23:F25),SUM(F23:F25))+IF(COUNT(F26:F28)=3,SUM(F26:F28)-MIN(F26:F28),SUM(F26:F28)))</f>
        <v>44.64</v>
      </c>
      <c r="G29" s="38">
        <f t="shared" si="7"/>
        <v>50.75</v>
      </c>
      <c r="H29" s="38">
        <f t="shared" si="7"/>
        <v>46.7</v>
      </c>
      <c r="I29" s="26">
        <f>E29+F29+G29+H29</f>
        <v>188.44</v>
      </c>
      <c r="J29" s="26">
        <f>I29</f>
        <v>188.44</v>
      </c>
      <c r="K29" s="39">
        <f>RANK(J29,J$5:J$30)</f>
        <v>3</v>
      </c>
    </row>
    <row r="30" spans="1:25" ht="15" customHeight="1" x14ac:dyDescent="0.25">
      <c r="A30" s="35"/>
      <c r="B30" s="36"/>
      <c r="C30" s="37"/>
      <c r="D30" s="37"/>
      <c r="E30" s="37"/>
      <c r="F30" s="37"/>
      <c r="G30" s="37"/>
      <c r="H30" s="37"/>
      <c r="I30" s="28"/>
      <c r="J30" s="28"/>
      <c r="K30" s="28"/>
    </row>
    <row r="31" spans="1:25" ht="15" customHeight="1" x14ac:dyDescent="0.25">
      <c r="A31" s="35"/>
      <c r="B31" s="44" t="s">
        <v>9</v>
      </c>
      <c r="C31" s="37"/>
      <c r="D31" s="37"/>
      <c r="E31" s="37"/>
      <c r="F31" s="37"/>
      <c r="G31" s="37"/>
      <c r="H31" s="37"/>
      <c r="I31" s="28"/>
      <c r="J31" s="28"/>
      <c r="K31" s="28"/>
    </row>
    <row r="32" spans="1:25" ht="15" customHeight="1" x14ac:dyDescent="0.25">
      <c r="A32" s="35"/>
      <c r="B32" s="36"/>
      <c r="C32" s="36"/>
      <c r="D32" s="36"/>
      <c r="E32" s="36"/>
      <c r="F32" s="36"/>
      <c r="G32" s="36"/>
      <c r="H32" s="36"/>
      <c r="I32" s="28"/>
      <c r="J32" s="28"/>
      <c r="K32" s="28"/>
      <c r="Q32" s="15" t="s">
        <v>39</v>
      </c>
    </row>
    <row r="33" spans="1:25" ht="15" customHeight="1" x14ac:dyDescent="0.25">
      <c r="A33" s="45" t="s">
        <v>0</v>
      </c>
      <c r="B33" s="45" t="s">
        <v>1</v>
      </c>
      <c r="C33" s="45" t="s">
        <v>2</v>
      </c>
      <c r="D33" s="46" t="s">
        <v>3</v>
      </c>
      <c r="E33" s="46" t="s">
        <v>4</v>
      </c>
      <c r="F33" s="46" t="s">
        <v>5</v>
      </c>
      <c r="G33" s="46" t="s">
        <v>6</v>
      </c>
      <c r="H33" s="46" t="s">
        <v>7</v>
      </c>
      <c r="I33" s="46" t="s">
        <v>8</v>
      </c>
      <c r="J33" s="47"/>
      <c r="K33" s="47"/>
    </row>
    <row r="34" spans="1:25" ht="15" customHeight="1" x14ac:dyDescent="0.25">
      <c r="A34" s="3" t="s">
        <v>62</v>
      </c>
      <c r="B34" s="2" t="s">
        <v>32</v>
      </c>
      <c r="C34" s="2" t="s">
        <v>63</v>
      </c>
      <c r="D34" s="24">
        <v>3</v>
      </c>
      <c r="E34" s="25">
        <v>11.5</v>
      </c>
      <c r="F34" s="25">
        <v>10.97</v>
      </c>
      <c r="G34" s="25">
        <v>10.15</v>
      </c>
      <c r="H34" s="25">
        <v>11.35</v>
      </c>
      <c r="I34" s="26">
        <f>E34+F34+G34+H34</f>
        <v>43.97</v>
      </c>
      <c r="J34" s="27"/>
      <c r="K34" s="28"/>
      <c r="M34" s="15">
        <f>IF(D34=3,E34,0)</f>
        <v>11.5</v>
      </c>
      <c r="N34" s="15">
        <f>IF(D34=3,F34,0)</f>
        <v>10.97</v>
      </c>
      <c r="O34" s="15">
        <f>IF(D34=3,G34,0)</f>
        <v>10.15</v>
      </c>
      <c r="P34" s="15">
        <f>IF(D34=3,H34,0)</f>
        <v>11.35</v>
      </c>
      <c r="Q34" s="29">
        <f>RANK(M34,M$34:M$56)</f>
        <v>3</v>
      </c>
      <c r="R34" s="29">
        <f t="shared" ref="R34:T36" si="8">RANK(N34,N$34:N$56)</f>
        <v>4</v>
      </c>
      <c r="S34" s="29">
        <f t="shared" si="8"/>
        <v>5</v>
      </c>
      <c r="T34" s="29">
        <f t="shared" si="8"/>
        <v>3</v>
      </c>
    </row>
    <row r="35" spans="1:25" ht="15" customHeight="1" x14ac:dyDescent="0.25">
      <c r="A35" s="3" t="s">
        <v>64</v>
      </c>
      <c r="B35" s="2" t="s">
        <v>31</v>
      </c>
      <c r="C35" s="2" t="s">
        <v>63</v>
      </c>
      <c r="D35" s="24">
        <v>3</v>
      </c>
      <c r="E35" s="25">
        <v>11.4</v>
      </c>
      <c r="F35" s="25">
        <v>10.9</v>
      </c>
      <c r="G35" s="25">
        <v>11.95</v>
      </c>
      <c r="H35" s="25">
        <v>11.3</v>
      </c>
      <c r="I35" s="26">
        <f t="shared" ref="I35:I40" si="9">E35+F35+G35+H35</f>
        <v>45.55</v>
      </c>
      <c r="J35" s="27"/>
      <c r="K35" s="28"/>
      <c r="M35" s="15">
        <f>IF(D35=3,E35,0)</f>
        <v>11.4</v>
      </c>
      <c r="N35" s="15">
        <f t="shared" ref="N35:N36" si="10">IF(D35=3,F35,0)</f>
        <v>10.9</v>
      </c>
      <c r="O35" s="15">
        <f t="shared" ref="O35:O36" si="11">IF(D35=3,G35,0)</f>
        <v>11.95</v>
      </c>
      <c r="P35" s="15">
        <f t="shared" ref="P35:P36" si="12">IF(D35=3,H35,0)</f>
        <v>11.3</v>
      </c>
      <c r="Q35" s="29">
        <f t="shared" ref="Q35:Q36" si="13">RANK(M35,M$34:M$56)</f>
        <v>4</v>
      </c>
      <c r="R35" s="29">
        <f t="shared" si="8"/>
        <v>7</v>
      </c>
      <c r="S35" s="29">
        <f t="shared" si="8"/>
        <v>2</v>
      </c>
      <c r="T35" s="29">
        <f t="shared" si="8"/>
        <v>4</v>
      </c>
    </row>
    <row r="36" spans="1:25" ht="15" customHeight="1" x14ac:dyDescent="0.25">
      <c r="A36" s="3" t="s">
        <v>65</v>
      </c>
      <c r="B36" s="2" t="s">
        <v>66</v>
      </c>
      <c r="C36" s="2" t="s">
        <v>63</v>
      </c>
      <c r="D36" s="24">
        <v>3</v>
      </c>
      <c r="E36" s="25">
        <v>11.3</v>
      </c>
      <c r="F36" s="25">
        <v>11.2</v>
      </c>
      <c r="G36" s="25">
        <v>10.6</v>
      </c>
      <c r="H36" s="30">
        <v>12</v>
      </c>
      <c r="I36" s="26">
        <f t="shared" si="9"/>
        <v>45.1</v>
      </c>
      <c r="J36" s="27"/>
      <c r="K36" s="28"/>
      <c r="M36" s="15">
        <f t="shared" ref="M36" si="14">IF(D36=3,E36,0)</f>
        <v>11.3</v>
      </c>
      <c r="N36" s="15">
        <f t="shared" si="10"/>
        <v>11.2</v>
      </c>
      <c r="O36" s="15">
        <f t="shared" si="11"/>
        <v>10.6</v>
      </c>
      <c r="P36" s="15">
        <f t="shared" si="12"/>
        <v>12</v>
      </c>
      <c r="Q36" s="29">
        <f t="shared" si="13"/>
        <v>7</v>
      </c>
      <c r="R36" s="29">
        <f t="shared" si="8"/>
        <v>2</v>
      </c>
      <c r="S36" s="29">
        <f t="shared" si="8"/>
        <v>4</v>
      </c>
      <c r="T36" s="29">
        <f t="shared" si="8"/>
        <v>1</v>
      </c>
    </row>
    <row r="37" spans="1:25" ht="15" customHeight="1" x14ac:dyDescent="0.25">
      <c r="A37" s="3" t="s">
        <v>26</v>
      </c>
      <c r="B37" s="2" t="s">
        <v>67</v>
      </c>
      <c r="C37" s="2" t="s">
        <v>63</v>
      </c>
      <c r="D37" s="24">
        <v>2</v>
      </c>
      <c r="E37" s="25">
        <v>11.65</v>
      </c>
      <c r="F37" s="32">
        <v>11.7</v>
      </c>
      <c r="G37" s="25">
        <v>11.15</v>
      </c>
      <c r="H37" s="32">
        <v>12.3</v>
      </c>
      <c r="I37" s="26">
        <f t="shared" si="9"/>
        <v>46.8</v>
      </c>
      <c r="J37" s="27"/>
      <c r="K37" s="28"/>
      <c r="Q37" s="31">
        <f>RANK(V37,V$34:Y$55)</f>
        <v>8</v>
      </c>
      <c r="R37" s="31">
        <f t="shared" ref="R37:T37" si="15">RANK(W37,W$34:Z$55)</f>
        <v>4</v>
      </c>
      <c r="S37" s="31">
        <f t="shared" si="15"/>
        <v>7</v>
      </c>
      <c r="T37" s="31">
        <f t="shared" si="15"/>
        <v>1</v>
      </c>
      <c r="V37" s="15">
        <f>IF(D37=2,E37,0)</f>
        <v>11.65</v>
      </c>
      <c r="W37" s="15">
        <f>IF(D37=2,F37,0)</f>
        <v>11.7</v>
      </c>
      <c r="X37" s="15">
        <f>IF(D37=2,G37,0)</f>
        <v>11.15</v>
      </c>
      <c r="Y37" s="15">
        <f>IF(D37=2,H37,0)</f>
        <v>12.3</v>
      </c>
    </row>
    <row r="38" spans="1:25" ht="15" customHeight="1" x14ac:dyDescent="0.25">
      <c r="A38" s="3" t="s">
        <v>25</v>
      </c>
      <c r="B38" s="2" t="s">
        <v>68</v>
      </c>
      <c r="C38" s="2" t="s">
        <v>63</v>
      </c>
      <c r="D38" s="24">
        <v>2</v>
      </c>
      <c r="E38" s="32">
        <v>11.9</v>
      </c>
      <c r="F38" s="25">
        <v>11.23</v>
      </c>
      <c r="G38" s="25">
        <v>10.45</v>
      </c>
      <c r="H38" s="25">
        <v>10.8</v>
      </c>
      <c r="I38" s="26">
        <f t="shared" si="9"/>
        <v>44.379999999999995</v>
      </c>
      <c r="J38" s="27"/>
      <c r="K38" s="28"/>
      <c r="Q38" s="31">
        <v>1</v>
      </c>
      <c r="R38" s="31">
        <f t="shared" ref="R38:R39" si="16">RANK(W38,W$34:Z$55)</f>
        <v>8</v>
      </c>
      <c r="S38" s="31">
        <f t="shared" ref="S38:S39" si="17">RANK(X38,X$34:AA$55)</f>
        <v>12</v>
      </c>
      <c r="T38" s="31">
        <f t="shared" ref="T38:T39" si="18">RANK(Y38,Y$34:AB$55)</f>
        <v>6</v>
      </c>
      <c r="V38" s="15">
        <f t="shared" ref="V38:V39" si="19">IF(D38=2,E38,0)</f>
        <v>11.9</v>
      </c>
      <c r="W38" s="15">
        <f t="shared" ref="W38:W39" si="20">IF(D38=2,F38,0)</f>
        <v>11.23</v>
      </c>
      <c r="X38" s="15">
        <f t="shared" ref="X38:X39" si="21">IF(D38=2,G38,0)</f>
        <v>10.45</v>
      </c>
      <c r="Y38" s="15">
        <f t="shared" ref="Y38:Y39" si="22">IF(D38=2,H38,0)</f>
        <v>10.8</v>
      </c>
    </row>
    <row r="39" spans="1:25" ht="15" customHeight="1" x14ac:dyDescent="0.25">
      <c r="A39" s="3" t="s">
        <v>69</v>
      </c>
      <c r="B39" s="2" t="s">
        <v>70</v>
      </c>
      <c r="C39" s="2" t="s">
        <v>63</v>
      </c>
      <c r="D39" s="24">
        <v>2</v>
      </c>
      <c r="E39" s="33">
        <v>0</v>
      </c>
      <c r="F39" s="25">
        <v>10.73</v>
      </c>
      <c r="G39" s="25">
        <v>9.65</v>
      </c>
      <c r="H39" s="25">
        <v>11.4</v>
      </c>
      <c r="I39" s="34">
        <f t="shared" si="9"/>
        <v>31.78</v>
      </c>
      <c r="J39" s="27"/>
      <c r="K39" s="28"/>
      <c r="Q39" s="31">
        <f t="shared" ref="Q39" si="23">RANK(V39,V$34:Y$55)</f>
        <v>36</v>
      </c>
      <c r="R39" s="31">
        <f t="shared" si="16"/>
        <v>14</v>
      </c>
      <c r="S39" s="31">
        <f t="shared" si="17"/>
        <v>16</v>
      </c>
      <c r="T39" s="31">
        <f t="shared" si="18"/>
        <v>4</v>
      </c>
      <c r="V39" s="15">
        <f t="shared" si="19"/>
        <v>0</v>
      </c>
      <c r="W39" s="15">
        <f t="shared" si="20"/>
        <v>10.73</v>
      </c>
      <c r="X39" s="15">
        <f t="shared" si="21"/>
        <v>9.65</v>
      </c>
      <c r="Y39" s="15">
        <f t="shared" si="22"/>
        <v>11.4</v>
      </c>
    </row>
    <row r="40" spans="1:25" ht="15" customHeight="1" x14ac:dyDescent="0.25">
      <c r="A40" s="35"/>
      <c r="B40" s="36"/>
      <c r="C40" s="36"/>
      <c r="D40" s="37"/>
      <c r="E40" s="38">
        <f>(IF(COUNT(E34:E36)=3,SUM(E34:E36)-MIN(E34:E36),SUM(E34:E36))+IF(COUNT(E37:E39)=3,SUM(E37:E39)-MIN(E37:E39),SUM(E37:E39)))</f>
        <v>46.45</v>
      </c>
      <c r="F40" s="38">
        <f t="shared" ref="F40" si="24">(IF(COUNT(F34:F36)=3,SUM(F34:F36)-MIN(F34:F36),SUM(F34:F36))+IF(COUNT(F37:F39)=3,SUM(F37:F39)-MIN(F37:F39),SUM(F37:F39)))</f>
        <v>45.099999999999994</v>
      </c>
      <c r="G40" s="38">
        <f t="shared" ref="G40" si="25">(IF(COUNT(G34:G36)=3,SUM(G34:G36)-MIN(G34:G36),SUM(G34:G36))+IF(COUNT(G37:G39)=3,SUM(G37:G39)-MIN(G37:G39),SUM(G37:G39)))</f>
        <v>44.150000000000006</v>
      </c>
      <c r="H40" s="38">
        <f t="shared" ref="H40" si="26">(IF(COUNT(H34:H36)=3,SUM(H34:H36)-MIN(H34:H36),SUM(H34:H36))+IF(COUNT(H37:H39)=3,SUM(H37:H39)-MIN(H37:H39),SUM(H37:H39)))</f>
        <v>47.05</v>
      </c>
      <c r="I40" s="26">
        <f t="shared" si="9"/>
        <v>182.75</v>
      </c>
      <c r="J40" s="26">
        <f>I40</f>
        <v>182.75</v>
      </c>
      <c r="K40" s="39">
        <f>RANK(J40,J$32:J$62)</f>
        <v>1</v>
      </c>
    </row>
    <row r="41" spans="1:25" ht="15" customHeight="1" x14ac:dyDescent="0.25">
      <c r="A41" s="35"/>
      <c r="B41" s="36"/>
      <c r="C41" s="36"/>
      <c r="D41" s="37"/>
      <c r="E41" s="40"/>
      <c r="F41" s="36"/>
      <c r="G41" s="36"/>
      <c r="H41" s="36"/>
      <c r="I41" s="28"/>
      <c r="J41" s="28"/>
      <c r="K41" s="28"/>
    </row>
    <row r="42" spans="1:25" ht="15" customHeight="1" x14ac:dyDescent="0.25">
      <c r="A42" s="5">
        <v>45</v>
      </c>
      <c r="B42" s="2" t="s">
        <v>34</v>
      </c>
      <c r="C42" s="2" t="s">
        <v>13</v>
      </c>
      <c r="D42" s="24">
        <v>3</v>
      </c>
      <c r="E42" s="25">
        <v>11.2</v>
      </c>
      <c r="F42" s="30">
        <v>11.3</v>
      </c>
      <c r="G42" s="30">
        <v>12.35</v>
      </c>
      <c r="H42" s="25">
        <v>11.2</v>
      </c>
      <c r="I42" s="26">
        <f>E42+F42+G42+H42</f>
        <v>46.05</v>
      </c>
      <c r="J42" s="27"/>
      <c r="K42" s="28"/>
      <c r="M42" s="15">
        <f>IF(D42=3,E42,0)</f>
        <v>11.2</v>
      </c>
      <c r="N42" s="15">
        <f>IF(D42=3,F42,0)</f>
        <v>11.3</v>
      </c>
      <c r="O42" s="15">
        <f>IF(D42=3,G42,0)</f>
        <v>12.35</v>
      </c>
      <c r="P42" s="15">
        <f>IF(D42=3,H42,0)</f>
        <v>11.2</v>
      </c>
      <c r="Q42" s="29">
        <f>RANK(M42,M$34:M$57)</f>
        <v>8</v>
      </c>
      <c r="R42" s="29">
        <f>RANK(N42,N$34:N$57)</f>
        <v>1</v>
      </c>
      <c r="S42" s="29">
        <f t="shared" ref="R42:T44" si="27">RANK(O42,O$34:O$57)</f>
        <v>1</v>
      </c>
      <c r="T42" s="29">
        <f t="shared" si="27"/>
        <v>6</v>
      </c>
    </row>
    <row r="43" spans="1:25" ht="15" customHeight="1" x14ac:dyDescent="0.25">
      <c r="A43" s="5">
        <v>46</v>
      </c>
      <c r="B43" s="2" t="s">
        <v>33</v>
      </c>
      <c r="C43" s="2" t="s">
        <v>13</v>
      </c>
      <c r="D43" s="24">
        <v>3</v>
      </c>
      <c r="E43" s="25">
        <v>11.7</v>
      </c>
      <c r="F43" s="25">
        <v>11.13</v>
      </c>
      <c r="G43" s="25">
        <v>11.15</v>
      </c>
      <c r="H43" s="25">
        <v>11.25</v>
      </c>
      <c r="I43" s="26">
        <f t="shared" ref="I43:I48" si="28">E43+F43+G43+H43</f>
        <v>45.23</v>
      </c>
      <c r="J43" s="27"/>
      <c r="K43" s="28"/>
      <c r="M43" s="15">
        <f>IF(D43=3,E43,0)</f>
        <v>11.7</v>
      </c>
      <c r="N43" s="15">
        <f t="shared" ref="N43:N44" si="29">IF(D43=3,F43,0)</f>
        <v>11.13</v>
      </c>
      <c r="O43" s="15">
        <f t="shared" ref="O43:O44" si="30">IF(D43=3,G43,0)</f>
        <v>11.15</v>
      </c>
      <c r="P43" s="15">
        <f t="shared" ref="P43:P44" si="31">IF(D43=3,H43,0)</f>
        <v>11.25</v>
      </c>
      <c r="Q43" s="29">
        <f t="shared" ref="Q43:Q44" si="32">RANK(M43,M$34:M$57)</f>
        <v>2</v>
      </c>
      <c r="R43" s="29">
        <f t="shared" si="27"/>
        <v>3</v>
      </c>
      <c r="S43" s="29">
        <f t="shared" si="27"/>
        <v>3</v>
      </c>
      <c r="T43" s="29">
        <f t="shared" si="27"/>
        <v>5</v>
      </c>
    </row>
    <row r="44" spans="1:25" ht="15" customHeight="1" x14ac:dyDescent="0.25">
      <c r="A44" s="8">
        <v>47</v>
      </c>
      <c r="B44" s="6" t="s">
        <v>71</v>
      </c>
      <c r="C44" s="6" t="s">
        <v>13</v>
      </c>
      <c r="D44" s="41">
        <v>3</v>
      </c>
      <c r="E44" s="42">
        <v>11.35</v>
      </c>
      <c r="F44" s="42">
        <v>10.93</v>
      </c>
      <c r="G44" s="42">
        <v>9.1999999999999993</v>
      </c>
      <c r="H44" s="42">
        <v>11.6</v>
      </c>
      <c r="I44" s="43">
        <f t="shared" si="28"/>
        <v>43.08</v>
      </c>
      <c r="J44" s="27"/>
      <c r="K44" s="28"/>
      <c r="M44" s="15">
        <f t="shared" ref="M44" si="33">IF(D44=3,E44,0)</f>
        <v>11.35</v>
      </c>
      <c r="N44" s="15">
        <f t="shared" si="29"/>
        <v>10.93</v>
      </c>
      <c r="O44" s="15">
        <f t="shared" si="30"/>
        <v>9.1999999999999993</v>
      </c>
      <c r="P44" s="15">
        <f t="shared" si="31"/>
        <v>11.6</v>
      </c>
      <c r="Q44" s="29">
        <f t="shared" si="32"/>
        <v>5</v>
      </c>
      <c r="R44" s="29">
        <f t="shared" si="27"/>
        <v>6</v>
      </c>
      <c r="S44" s="29">
        <f t="shared" si="27"/>
        <v>8</v>
      </c>
      <c r="T44" s="29">
        <f t="shared" si="27"/>
        <v>2</v>
      </c>
    </row>
    <row r="45" spans="1:25" ht="15" customHeight="1" x14ac:dyDescent="0.25">
      <c r="A45" s="7" t="s">
        <v>27</v>
      </c>
      <c r="B45" s="6" t="s">
        <v>72</v>
      </c>
      <c r="C45" s="6" t="s">
        <v>13</v>
      </c>
      <c r="D45" s="41">
        <v>2</v>
      </c>
      <c r="E45" s="42">
        <v>11.3</v>
      </c>
      <c r="F45" s="42">
        <v>10.199999999999999</v>
      </c>
      <c r="G45" s="42">
        <v>11.55</v>
      </c>
      <c r="H45" s="42">
        <v>10.75</v>
      </c>
      <c r="I45" s="43">
        <f t="shared" si="28"/>
        <v>43.8</v>
      </c>
      <c r="J45" s="27"/>
      <c r="K45" s="28"/>
      <c r="Q45" s="31">
        <f>RANK(V45,V$34:V$55)</f>
        <v>8</v>
      </c>
      <c r="R45" s="31">
        <f t="shared" ref="R45:T45" si="34">RANK(W45,W$34:W$55)</f>
        <v>6</v>
      </c>
      <c r="S45" s="31">
        <f t="shared" si="34"/>
        <v>1</v>
      </c>
      <c r="T45" s="31">
        <f t="shared" si="34"/>
        <v>7</v>
      </c>
      <c r="V45" s="15">
        <f>IF(D45=2,E45,0)</f>
        <v>11.3</v>
      </c>
      <c r="W45" s="15">
        <f>IF(D45=2,F45,0)</f>
        <v>10.199999999999999</v>
      </c>
      <c r="X45" s="15">
        <f>IF(D45=2,G45,0)</f>
        <v>11.55</v>
      </c>
      <c r="Y45" s="15">
        <f>IF(D45=2,H45,0)</f>
        <v>10.75</v>
      </c>
    </row>
    <row r="46" spans="1:25" ht="15" customHeight="1" x14ac:dyDescent="0.25">
      <c r="A46" s="9">
        <v>49</v>
      </c>
      <c r="B46" s="6" t="s">
        <v>73</v>
      </c>
      <c r="C46" s="6" t="s">
        <v>13</v>
      </c>
      <c r="D46" s="41">
        <v>2</v>
      </c>
      <c r="E46" s="42">
        <v>11.8</v>
      </c>
      <c r="F46" s="42">
        <v>11.03</v>
      </c>
      <c r="G46" s="42">
        <v>9.8000000000000007</v>
      </c>
      <c r="H46" s="42">
        <v>11.8</v>
      </c>
      <c r="I46" s="43">
        <f t="shared" si="28"/>
        <v>44.429999999999993</v>
      </c>
      <c r="J46" s="27"/>
      <c r="K46" s="28"/>
      <c r="Q46" s="31">
        <f>RANK(V46,V$34:V$55)</f>
        <v>2</v>
      </c>
      <c r="R46" s="31">
        <f t="shared" ref="R46:R47" si="35">RANK(W46,W$34:W$55)</f>
        <v>3</v>
      </c>
      <c r="S46" s="31">
        <f t="shared" ref="S46:S47" si="36">RANK(X46,X$34:X$55)</f>
        <v>6</v>
      </c>
      <c r="T46" s="31">
        <f t="shared" ref="T46:T47" si="37">RANK(Y46,Y$34:Y$55)</f>
        <v>2</v>
      </c>
      <c r="V46" s="15">
        <f t="shared" ref="V46:V47" si="38">IF(D46=2,E46,0)</f>
        <v>11.8</v>
      </c>
      <c r="W46" s="15">
        <f t="shared" ref="W46:W47" si="39">IF(D46=2,F46,0)</f>
        <v>11.03</v>
      </c>
      <c r="X46" s="15">
        <f t="shared" ref="X46:X47" si="40">IF(D46=2,G46,0)</f>
        <v>9.8000000000000007</v>
      </c>
      <c r="Y46" s="15">
        <f t="shared" ref="Y46:Y47" si="41">IF(D46=2,H46,0)</f>
        <v>11.8</v>
      </c>
    </row>
    <row r="47" spans="1:25" ht="15" customHeight="1" x14ac:dyDescent="0.25">
      <c r="A47" s="9">
        <v>50</v>
      </c>
      <c r="B47" s="6" t="s">
        <v>74</v>
      </c>
      <c r="C47" s="6" t="s">
        <v>13</v>
      </c>
      <c r="D47" s="41">
        <v>2</v>
      </c>
      <c r="E47" s="48">
        <v>11.5</v>
      </c>
      <c r="F47" s="48">
        <v>10.7</v>
      </c>
      <c r="G47" s="48">
        <v>10.8</v>
      </c>
      <c r="H47" s="48">
        <v>10.3</v>
      </c>
      <c r="I47" s="49">
        <f t="shared" si="28"/>
        <v>43.3</v>
      </c>
      <c r="J47" s="27"/>
      <c r="K47" s="28"/>
      <c r="Q47" s="31">
        <f t="shared" ref="Q47" si="42">RANK(V47,V$34:V$55)</f>
        <v>6</v>
      </c>
      <c r="R47" s="31">
        <f t="shared" si="35"/>
        <v>5</v>
      </c>
      <c r="S47" s="31">
        <f t="shared" si="36"/>
        <v>3</v>
      </c>
      <c r="T47" s="31">
        <f t="shared" si="37"/>
        <v>9</v>
      </c>
      <c r="V47" s="15">
        <f t="shared" si="38"/>
        <v>11.5</v>
      </c>
      <c r="W47" s="15">
        <f t="shared" si="39"/>
        <v>10.7</v>
      </c>
      <c r="X47" s="15">
        <f t="shared" si="40"/>
        <v>10.8</v>
      </c>
      <c r="Y47" s="15">
        <f t="shared" si="41"/>
        <v>10.3</v>
      </c>
    </row>
    <row r="48" spans="1:25" ht="15" customHeight="1" x14ac:dyDescent="0.25">
      <c r="A48" s="35"/>
      <c r="B48" s="36"/>
      <c r="C48" s="36"/>
      <c r="D48" s="37"/>
      <c r="E48" s="38">
        <f>(IF(COUNT(E42:E44)=3,SUM(E42:E44)-MIN(E42:E44),SUM(E42:E44))+IF(COUNT(E45:E47)=3,SUM(E45:E47)-MIN(E45:E47),SUM(E45:E47)))</f>
        <v>46.35</v>
      </c>
      <c r="F48" s="38">
        <f t="shared" ref="F48" si="43">(IF(COUNT(F42:F44)=3,SUM(F42:F44)-MIN(F42:F44),SUM(F42:F44))+IF(COUNT(F45:F47)=3,SUM(F45:F47)-MIN(F45:F47),SUM(F45:F47)))</f>
        <v>44.16</v>
      </c>
      <c r="G48" s="38">
        <f t="shared" ref="G48" si="44">(IF(COUNT(G42:G44)=3,SUM(G42:G44)-MIN(G42:G44),SUM(G42:G44))+IF(COUNT(G45:G47)=3,SUM(G45:G47)-MIN(G45:G47),SUM(G45:G47)))</f>
        <v>45.850000000000009</v>
      </c>
      <c r="H48" s="38">
        <f t="shared" ref="H48" si="45">(IF(COUNT(H42:H44)=3,SUM(H42:H44)-MIN(H42:H44),SUM(H42:H44))+IF(COUNT(H45:H47)=3,SUM(H45:H47)-MIN(H45:H47),SUM(H45:H47)))</f>
        <v>45.4</v>
      </c>
      <c r="I48" s="26">
        <f t="shared" si="28"/>
        <v>181.76000000000002</v>
      </c>
      <c r="J48" s="26">
        <f>I48</f>
        <v>181.76000000000002</v>
      </c>
      <c r="K48" s="39">
        <f>RANK(J48,J$32:J$62)</f>
        <v>2</v>
      </c>
    </row>
    <row r="49" spans="1:25" ht="15" customHeight="1" x14ac:dyDescent="0.25">
      <c r="A49" s="35"/>
      <c r="B49" s="36"/>
      <c r="C49" s="36"/>
      <c r="D49" s="37"/>
      <c r="E49" s="36"/>
      <c r="F49" s="36"/>
      <c r="G49" s="36"/>
      <c r="H49" s="36"/>
      <c r="I49" s="28"/>
      <c r="J49" s="28"/>
      <c r="K49" s="28"/>
    </row>
    <row r="50" spans="1:25" ht="15" customHeight="1" x14ac:dyDescent="0.25">
      <c r="A50" s="4">
        <v>51</v>
      </c>
      <c r="B50" s="2" t="s">
        <v>36</v>
      </c>
      <c r="C50" s="2" t="s">
        <v>12</v>
      </c>
      <c r="D50" s="24">
        <v>3</v>
      </c>
      <c r="E50" s="30">
        <v>12.1</v>
      </c>
      <c r="F50" s="25">
        <v>10.97</v>
      </c>
      <c r="G50" s="25">
        <v>10</v>
      </c>
      <c r="H50" s="25">
        <v>10.95</v>
      </c>
      <c r="I50" s="26">
        <f>E50+F50+G50+H50</f>
        <v>44.019999999999996</v>
      </c>
      <c r="J50" s="27"/>
      <c r="K50" s="28"/>
      <c r="M50" s="15">
        <f>IF(D50=3,E50,0)</f>
        <v>12.1</v>
      </c>
      <c r="N50" s="15">
        <f>IF(D50=3,F50,0)</f>
        <v>10.97</v>
      </c>
      <c r="O50" s="15">
        <f>IF(D50=3,G50,0)</f>
        <v>10</v>
      </c>
      <c r="P50" s="15">
        <f>IF(D50=3,H50,0)</f>
        <v>10.95</v>
      </c>
      <c r="Q50" s="29">
        <f>RANK(M50,M$34:M$57)</f>
        <v>1</v>
      </c>
      <c r="R50" s="29">
        <f t="shared" ref="R50:T50" si="46">RANK(N50,N$34:N$57)</f>
        <v>4</v>
      </c>
      <c r="S50" s="29">
        <f t="shared" si="46"/>
        <v>6</v>
      </c>
      <c r="T50" s="29">
        <f t="shared" si="46"/>
        <v>7</v>
      </c>
    </row>
    <row r="51" spans="1:25" ht="15" customHeight="1" x14ac:dyDescent="0.25">
      <c r="A51" s="4">
        <v>52</v>
      </c>
      <c r="B51" s="2" t="s">
        <v>75</v>
      </c>
      <c r="C51" s="2" t="s">
        <v>12</v>
      </c>
      <c r="D51" s="24">
        <v>3</v>
      </c>
      <c r="E51" s="25">
        <v>11.35</v>
      </c>
      <c r="F51" s="25">
        <v>10.4</v>
      </c>
      <c r="G51" s="25">
        <v>9.6999999999999993</v>
      </c>
      <c r="H51" s="25">
        <v>10.7</v>
      </c>
      <c r="I51" s="26">
        <f t="shared" ref="I51:I55" si="47">E51+F51+G51+H51</f>
        <v>42.15</v>
      </c>
      <c r="J51" s="27"/>
      <c r="K51" s="28"/>
      <c r="M51" s="15">
        <f>IF(D51=3,E51,0)</f>
        <v>11.35</v>
      </c>
      <c r="N51" s="15">
        <f t="shared" ref="N51:N52" si="48">IF(D51=3,F51,0)</f>
        <v>10.4</v>
      </c>
      <c r="O51" s="15">
        <f t="shared" ref="O51:O52" si="49">IF(D51=3,G51,0)</f>
        <v>9.6999999999999993</v>
      </c>
      <c r="P51" s="15">
        <f t="shared" ref="P51:P52" si="50">IF(D51=3,H51,0)</f>
        <v>10.7</v>
      </c>
      <c r="Q51" s="29">
        <f t="shared" ref="Q51:Q52" si="51">RANK(M51,M$34:M$57)</f>
        <v>5</v>
      </c>
      <c r="R51" s="29">
        <f t="shared" ref="R51:R52" si="52">RANK(N51,N$34:N$57)</f>
        <v>8</v>
      </c>
      <c r="S51" s="29">
        <f t="shared" ref="S51:S52" si="53">RANK(O51,O$34:O$57)</f>
        <v>7</v>
      </c>
      <c r="T51" s="29">
        <f t="shared" ref="T51:T52" si="54">RANK(P51,P$34:P$57)</f>
        <v>8</v>
      </c>
    </row>
    <row r="52" spans="1:25" ht="15" customHeight="1" x14ac:dyDescent="0.25">
      <c r="A52" s="4">
        <v>53</v>
      </c>
      <c r="B52" s="2" t="s">
        <v>76</v>
      </c>
      <c r="C52" s="2" t="s">
        <v>12</v>
      </c>
      <c r="D52" s="24">
        <v>3</v>
      </c>
      <c r="E52" s="25">
        <v>10.7</v>
      </c>
      <c r="F52" s="25">
        <v>10.23</v>
      </c>
      <c r="G52" s="25">
        <v>8.8000000000000007</v>
      </c>
      <c r="H52" s="25">
        <v>9.5500000000000007</v>
      </c>
      <c r="I52" s="26">
        <f t="shared" si="47"/>
        <v>39.28</v>
      </c>
      <c r="J52" s="27"/>
      <c r="K52" s="28"/>
      <c r="M52" s="15">
        <f t="shared" ref="M52" si="55">IF(D52=3,E52,0)</f>
        <v>10.7</v>
      </c>
      <c r="N52" s="15">
        <f t="shared" si="48"/>
        <v>10.23</v>
      </c>
      <c r="O52" s="15">
        <f t="shared" si="49"/>
        <v>8.8000000000000007</v>
      </c>
      <c r="P52" s="15">
        <f t="shared" si="50"/>
        <v>9.5500000000000007</v>
      </c>
      <c r="Q52" s="29">
        <f t="shared" si="51"/>
        <v>9</v>
      </c>
      <c r="R52" s="29">
        <f t="shared" si="52"/>
        <v>9</v>
      </c>
      <c r="S52" s="29">
        <f t="shared" si="53"/>
        <v>9</v>
      </c>
      <c r="T52" s="29">
        <f t="shared" si="54"/>
        <v>9</v>
      </c>
    </row>
    <row r="53" spans="1:25" ht="15" customHeight="1" x14ac:dyDescent="0.25">
      <c r="A53" s="4">
        <v>54</v>
      </c>
      <c r="B53" s="2" t="s">
        <v>29</v>
      </c>
      <c r="C53" s="2" t="s">
        <v>12</v>
      </c>
      <c r="D53" s="24">
        <v>2</v>
      </c>
      <c r="E53" s="25">
        <v>11.55</v>
      </c>
      <c r="F53" s="25">
        <v>9.6300000000000008</v>
      </c>
      <c r="G53" s="25">
        <v>9.5500000000000007</v>
      </c>
      <c r="H53" s="25">
        <v>10.5</v>
      </c>
      <c r="I53" s="26">
        <f t="shared" si="47"/>
        <v>41.230000000000004</v>
      </c>
      <c r="J53" s="27"/>
      <c r="K53" s="28"/>
      <c r="Q53" s="31">
        <f>RANK(V53,V$34:V$56)</f>
        <v>5</v>
      </c>
      <c r="R53" s="31">
        <f t="shared" ref="R53:T53" si="56">RANK(W53,W$34:W$56)</f>
        <v>8</v>
      </c>
      <c r="S53" s="31">
        <f t="shared" si="56"/>
        <v>8</v>
      </c>
      <c r="T53" s="31">
        <f t="shared" si="56"/>
        <v>8</v>
      </c>
      <c r="V53" s="15">
        <f>IF(D53=2,E53,0)</f>
        <v>11.55</v>
      </c>
      <c r="W53" s="15">
        <f>IF(D53=2,F53,0)</f>
        <v>9.6300000000000008</v>
      </c>
      <c r="X53" s="15">
        <f>IF(D53=2,G53,0)</f>
        <v>9.5500000000000007</v>
      </c>
      <c r="Y53" s="15">
        <f>IF(D53=2,H53,0)</f>
        <v>10.5</v>
      </c>
    </row>
    <row r="54" spans="1:25" ht="15" customHeight="1" x14ac:dyDescent="0.25">
      <c r="A54" s="4">
        <v>55</v>
      </c>
      <c r="B54" s="2" t="s">
        <v>28</v>
      </c>
      <c r="C54" s="2" t="s">
        <v>12</v>
      </c>
      <c r="D54" s="24">
        <v>2</v>
      </c>
      <c r="E54" s="25">
        <v>11.7</v>
      </c>
      <c r="F54" s="25">
        <v>10.130000000000001</v>
      </c>
      <c r="G54" s="25">
        <v>10.050000000000001</v>
      </c>
      <c r="H54" s="25">
        <v>11.8</v>
      </c>
      <c r="I54" s="26">
        <f t="shared" si="47"/>
        <v>43.68</v>
      </c>
      <c r="J54" s="27"/>
      <c r="K54" s="28"/>
      <c r="Q54" s="31">
        <f t="shared" ref="Q54:Q55" si="57">RANK(V54,V$34:V$56)</f>
        <v>3</v>
      </c>
      <c r="R54" s="31">
        <f t="shared" ref="R54:R55" si="58">RANK(W54,W$34:W$56)</f>
        <v>7</v>
      </c>
      <c r="S54" s="31">
        <f t="shared" ref="S54:S55" si="59">RANK(X54,X$34:X$56)</f>
        <v>5</v>
      </c>
      <c r="T54" s="31">
        <f t="shared" ref="T54:T55" si="60">RANK(Y54,Y$34:Y$56)</f>
        <v>2</v>
      </c>
      <c r="V54" s="15">
        <f t="shared" ref="V54:V55" si="61">IF(D54=2,E54,0)</f>
        <v>11.7</v>
      </c>
      <c r="W54" s="15">
        <f t="shared" ref="W54:W55" si="62">IF(D54=2,F54,0)</f>
        <v>10.130000000000001</v>
      </c>
      <c r="X54" s="15">
        <f t="shared" ref="X54:X55" si="63">IF(D54=2,G54,0)</f>
        <v>10.050000000000001</v>
      </c>
      <c r="Y54" s="15">
        <f t="shared" ref="Y54:Y55" si="64">IF(D54=2,H54,0)</f>
        <v>11.8</v>
      </c>
    </row>
    <row r="55" spans="1:25" ht="15" customHeight="1" x14ac:dyDescent="0.25">
      <c r="A55" s="4">
        <v>56</v>
      </c>
      <c r="B55" s="2" t="s">
        <v>30</v>
      </c>
      <c r="C55" s="2" t="s">
        <v>12</v>
      </c>
      <c r="D55" s="24">
        <v>2</v>
      </c>
      <c r="E55" s="33">
        <v>11.4</v>
      </c>
      <c r="F55" s="33">
        <v>9.3000000000000007</v>
      </c>
      <c r="G55" s="33">
        <v>8.9499999999999993</v>
      </c>
      <c r="H55" s="33">
        <v>11.25</v>
      </c>
      <c r="I55" s="34">
        <f t="shared" si="47"/>
        <v>40.900000000000006</v>
      </c>
      <c r="J55" s="27"/>
      <c r="K55" s="28"/>
      <c r="Q55" s="31">
        <f t="shared" si="57"/>
        <v>7</v>
      </c>
      <c r="R55" s="31">
        <f t="shared" si="58"/>
        <v>9</v>
      </c>
      <c r="S55" s="31">
        <f t="shared" si="59"/>
        <v>9</v>
      </c>
      <c r="T55" s="31">
        <f t="shared" si="60"/>
        <v>5</v>
      </c>
      <c r="V55" s="15">
        <f t="shared" si="61"/>
        <v>11.4</v>
      </c>
      <c r="W55" s="15">
        <f t="shared" si="62"/>
        <v>9.3000000000000007</v>
      </c>
      <c r="X55" s="15">
        <f t="shared" si="63"/>
        <v>8.9499999999999993</v>
      </c>
      <c r="Y55" s="15">
        <f t="shared" si="64"/>
        <v>11.25</v>
      </c>
    </row>
    <row r="56" spans="1:25" ht="15" customHeight="1" x14ac:dyDescent="0.25">
      <c r="A56" s="35"/>
      <c r="B56" s="36"/>
      <c r="C56" s="36"/>
      <c r="D56" s="37"/>
      <c r="E56" s="38">
        <f>(IF(COUNT(E50:E52)=3,SUM(E50:E52)-MIN(E50:E52),SUM(E50:E52))+IF(COUNT(E53:E55)=3,SUM(E53:E55)-MIN(E53:E55),SUM(E53:E55)))</f>
        <v>46.7</v>
      </c>
      <c r="F56" s="38">
        <f t="shared" ref="F56:G56" si="65">(IF(COUNT(F50:F52)=3,SUM(F50:F52)-MIN(F50:F52),SUM(F50:F52))+IF(COUNT(F53:F55)=3,SUM(F53:F55)-MIN(F53:F55),SUM(F53:F55)))</f>
        <v>41.13</v>
      </c>
      <c r="G56" s="38">
        <f t="shared" si="65"/>
        <v>39.299999999999997</v>
      </c>
      <c r="H56" s="38">
        <f t="shared" ref="H56" si="66">(IF(COUNT(H50:H52)=3,SUM(H50:H52)-MIN(H50:H52),SUM(H50:H52))+IF(COUNT(H53:H55)=3,SUM(H53:H55)-MIN(H53:H55),SUM(H53:H55)))</f>
        <v>44.699999999999996</v>
      </c>
      <c r="I56" s="26">
        <f>E56+F56+G56+H56</f>
        <v>171.83</v>
      </c>
      <c r="J56" s="26">
        <f>I56</f>
        <v>171.83</v>
      </c>
      <c r="K56" s="39">
        <f>RANK(J56,J$32:J$62)</f>
        <v>3</v>
      </c>
    </row>
    <row r="57" spans="1:25" ht="15" customHeight="1" x14ac:dyDescent="0.25">
      <c r="A57" s="35"/>
      <c r="B57" s="36"/>
      <c r="C57" s="36"/>
      <c r="D57" s="37"/>
      <c r="E57" s="36"/>
      <c r="F57" s="36"/>
      <c r="G57" s="36"/>
      <c r="H57" s="36"/>
      <c r="I57" s="28"/>
      <c r="J57" s="28"/>
      <c r="K57" s="28"/>
    </row>
  </sheetData>
  <mergeCells count="2">
    <mergeCell ref="C1:G1"/>
    <mergeCell ref="C2:G2"/>
  </mergeCells>
  <phoneticPr fontId="1" type="noConversion"/>
  <conditionalFormatting sqref="K1:K5 K7:K1048576">
    <cfRule type="cellIs" dxfId="6" priority="29" operator="equal">
      <formula>3</formula>
    </cfRule>
    <cfRule type="cellIs" dxfId="5" priority="30" operator="equal">
      <formula>2</formula>
    </cfRule>
    <cfRule type="cellIs" dxfId="4" priority="31" operator="equal">
      <formula>1</formula>
    </cfRule>
  </conditionalFormatting>
  <conditionalFormatting sqref="Q34:T36 Q42:T44 Q50:T52">
    <cfRule type="cellIs" dxfId="3" priority="25" stopIfTrue="1" operator="equal">
      <formula>1</formula>
    </cfRule>
  </conditionalFormatting>
  <conditionalFormatting sqref="Q45:T47 Q53:T55 Q37:T39">
    <cfRule type="cellIs" dxfId="2" priority="9" stopIfTrue="1" operator="equal">
      <formula>1</formula>
    </cfRule>
  </conditionalFormatting>
  <conditionalFormatting sqref="Q10:T12 Q18:T20 Q26:T28">
    <cfRule type="cellIs" dxfId="1" priority="1" stopIfTrue="1" operator="equal">
      <formula>1</formula>
    </cfRule>
  </conditionalFormatting>
  <conditionalFormatting sqref="Q23:T25 Q15:T17 Q7:T9">
    <cfRule type="cellIs" dxfId="0" priority="5" stopIfTrue="1" operator="equal">
      <formula>1</formula>
    </cfRule>
  </conditionalFormatting>
  <pageMargins left="0.76" right="0.59" top="0.65" bottom="0.74803149606299213" header="0.31496062992125984" footer="0.31496062992125984"/>
  <pageSetup paperSize="9"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COMPULSORY </vt:lpstr>
      <vt:lpstr>John Reeves</vt:lpstr>
      <vt:lpstr>'COMPULSORY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Joanne Kulik</cp:lastModifiedBy>
  <cp:lastPrinted>2019-12-08T16:28:56Z</cp:lastPrinted>
  <dcterms:created xsi:type="dcterms:W3CDTF">2009-11-28T16:50:56Z</dcterms:created>
  <dcterms:modified xsi:type="dcterms:W3CDTF">2019-12-10T10:39:35Z</dcterms:modified>
</cp:coreProperties>
</file>