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COMPULSORY " sheetId="1" r:id="rId1"/>
    <sheet name="Challenge " sheetId="2" r:id="rId2"/>
    <sheet name="NATIONAL 4" sheetId="3" r:id="rId3"/>
    <sheet name="NATIONAL 1-2-3 " sheetId="4" r:id="rId4"/>
  </sheets>
  <definedNames>
    <definedName name="_xlnm.Print_Area" localSheetId="1">'Challenge '!$A$1:$M$17</definedName>
    <definedName name="_xlnm.Print_Area" localSheetId="2">'NATIONAL 4'!$A$1:$P$40</definedName>
    <definedName name="_xlnm.Print_Titles" localSheetId="0">'COMPULSORY '!$1:$3</definedName>
    <definedName name="_xlnm.Print_Titles" localSheetId="2">'NATIONAL 4'!$3:$4</definedName>
  </definedNames>
  <calcPr fullCalcOnLoad="1"/>
</workbook>
</file>

<file path=xl/sharedStrings.xml><?xml version="1.0" encoding="utf-8"?>
<sst xmlns="http://schemas.openxmlformats.org/spreadsheetml/2006/main" count="459" uniqueCount="273">
  <si>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</si>
  <si>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</si>
  <si>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</si>
  <si>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</si>
  <si>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</si>
  <si>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</si>
  <si>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</si>
  <si>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</si>
  <si>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</si>
  <si>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COMPULSORY 5</t>
  </si>
  <si>
    <t>COMPULSORY 4</t>
  </si>
  <si>
    <t>COMPULSORY 3</t>
  </si>
  <si>
    <t>COMPULSORY 3 Out of Age</t>
  </si>
  <si>
    <t>NATIONAL GRADE 3</t>
  </si>
  <si>
    <t>NATIONAL GRADE 2</t>
  </si>
  <si>
    <t>NATIONAL GRADE 1</t>
  </si>
  <si>
    <t>WEST MIDLANDS REGIONAL GRADE 2 AND 1 CHAMPIONSHIPS</t>
  </si>
  <si>
    <t>NATIONAL GRADE 4</t>
  </si>
  <si>
    <t>COMPULSORY 5 Out of Age</t>
  </si>
  <si>
    <t>3</t>
  </si>
  <si>
    <t>4</t>
  </si>
  <si>
    <t>8</t>
  </si>
  <si>
    <t>9</t>
  </si>
  <si>
    <t>10</t>
  </si>
  <si>
    <t>11</t>
  </si>
  <si>
    <t>12</t>
  </si>
  <si>
    <t>14</t>
  </si>
  <si>
    <t>16</t>
  </si>
  <si>
    <t>17</t>
  </si>
  <si>
    <t>22</t>
  </si>
  <si>
    <t>23</t>
  </si>
  <si>
    <t>24</t>
  </si>
  <si>
    <t>26</t>
  </si>
  <si>
    <t>29</t>
  </si>
  <si>
    <t>31</t>
  </si>
  <si>
    <t>32</t>
  </si>
  <si>
    <t>33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</si>
  <si>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</si>
  <si>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</si>
  <si>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</si>
  <si>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</si>
  <si>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</si>
  <si>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</si>
  <si>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</si>
  <si>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</si>
  <si>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</si>
  <si>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</si>
  <si>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</si>
  <si>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52</t>
  </si>
  <si>
    <t>54</t>
  </si>
  <si>
    <t>55</t>
  </si>
  <si>
    <t>60</t>
  </si>
  <si>
    <t>65</t>
  </si>
  <si>
    <t>Chloe Moore</t>
  </si>
  <si>
    <t>68</t>
  </si>
  <si>
    <t>69</t>
  </si>
  <si>
    <t>71</t>
  </si>
  <si>
    <t>73</t>
  </si>
  <si>
    <t>74</t>
  </si>
  <si>
    <t>Alice Ferriday</t>
  </si>
  <si>
    <t>Bethany Haslam</t>
  </si>
  <si>
    <t>Freya Lewis</t>
  </si>
  <si>
    <t>82</t>
  </si>
  <si>
    <t>Aimee Clark</t>
  </si>
  <si>
    <t>Catherine O'Donovan</t>
  </si>
  <si>
    <t>Beth Jones</t>
  </si>
  <si>
    <t>Saraya Pearce</t>
  </si>
  <si>
    <t>Lucie Thouvenin</t>
  </si>
  <si>
    <t>Fiona Morfill</t>
  </si>
  <si>
    <t>Julia Kaczmarek</t>
  </si>
  <si>
    <t>Bethany Jackson</t>
  </si>
  <si>
    <t>Faith Evans</t>
  </si>
  <si>
    <t>Neve Fraser</t>
  </si>
  <si>
    <t>Ellen Groves</t>
  </si>
  <si>
    <t>Isla Fitzgerald</t>
  </si>
  <si>
    <t>Olivia Waterman</t>
  </si>
  <si>
    <t>Abigail Cope</t>
  </si>
  <si>
    <t>13</t>
  </si>
  <si>
    <t>Laura Szabo</t>
  </si>
  <si>
    <t>Elizabete Kokorevica</t>
  </si>
  <si>
    <t>15</t>
  </si>
  <si>
    <t>Daniella Hurwood</t>
  </si>
  <si>
    <t>Lina Tounsi</t>
  </si>
  <si>
    <t>19</t>
  </si>
  <si>
    <t>Madeleine Harris</t>
  </si>
  <si>
    <t>21</t>
  </si>
  <si>
    <t>Hermione Hammond</t>
  </si>
  <si>
    <t>Tegan Massey</t>
  </si>
  <si>
    <t>Anna Bambrook</t>
  </si>
  <si>
    <t>25</t>
  </si>
  <si>
    <t>Skye-Rose Hamilton</t>
  </si>
  <si>
    <t>30</t>
  </si>
  <si>
    <t>Keara Massengo-Fouani</t>
  </si>
  <si>
    <t>Arley Nelson</t>
  </si>
  <si>
    <t>Jessica Fox</t>
  </si>
  <si>
    <t>50</t>
  </si>
  <si>
    <t>51</t>
  </si>
  <si>
    <t>57</t>
  </si>
  <si>
    <t>58</t>
  </si>
  <si>
    <t>FIG CHALLENGE</t>
  </si>
  <si>
    <t>Sophia Booth</t>
  </si>
  <si>
    <t>Kelsie Clohessy-Daly</t>
  </si>
  <si>
    <t>Tori Markham</t>
  </si>
  <si>
    <t>Hannah Shroff</t>
  </si>
  <si>
    <t>Hayley Rushton</t>
  </si>
  <si>
    <t>Jessica Elsey</t>
  </si>
  <si>
    <t>Amy Briscoe</t>
  </si>
  <si>
    <t>LEVEL 2 CHALLENGE</t>
  </si>
  <si>
    <t>COMPULSORY 4 Out of Age</t>
  </si>
  <si>
    <t xml:space="preserve">City of Birmingham </t>
  </si>
  <si>
    <t xml:space="preserve">Coventry Empire </t>
  </si>
  <si>
    <t>Park Wrekin</t>
  </si>
  <si>
    <t>5</t>
  </si>
  <si>
    <t xml:space="preserve">Rugby </t>
  </si>
  <si>
    <t>6</t>
  </si>
  <si>
    <t xml:space="preserve">Uttoxeter </t>
  </si>
  <si>
    <t>East Staffs</t>
  </si>
  <si>
    <t xml:space="preserve">Park Wrekin </t>
  </si>
  <si>
    <t>Uttoxeter</t>
  </si>
  <si>
    <t>Kenyah Reddin</t>
  </si>
  <si>
    <t xml:space="preserve">City Of Stoke </t>
  </si>
  <si>
    <t>Lucianna Anderson</t>
  </si>
  <si>
    <t>Martha Sidaway</t>
  </si>
  <si>
    <t>Brie Thomas</t>
  </si>
  <si>
    <t>Phoebe Croker</t>
  </si>
  <si>
    <t>20</t>
  </si>
  <si>
    <t>Daisy Higgins</t>
  </si>
  <si>
    <t xml:space="preserve">Tamworth </t>
  </si>
  <si>
    <t>Amaleigh Cowan</t>
  </si>
  <si>
    <t xml:space="preserve">Olivia Heal </t>
  </si>
  <si>
    <t>Emily Stephens</t>
  </si>
  <si>
    <t>Connie Byrne-Smith</t>
  </si>
  <si>
    <t>Molly Tyrrell</t>
  </si>
  <si>
    <t>City Of Worcester</t>
  </si>
  <si>
    <t>Isabella Kendrick</t>
  </si>
  <si>
    <t>Sasha Levy</t>
  </si>
  <si>
    <t>Abbie Ogram</t>
  </si>
  <si>
    <t>Ava Dealtry</t>
  </si>
  <si>
    <t>Jessica Harris</t>
  </si>
  <si>
    <t>Wolverhampton</t>
  </si>
  <si>
    <t>Mollie Hewison</t>
  </si>
  <si>
    <t>Sienna Mccormack</t>
  </si>
  <si>
    <t>Sofia Johnson</t>
  </si>
  <si>
    <t xml:space="preserve">Chelmsley Wood </t>
  </si>
  <si>
    <t>48</t>
  </si>
  <si>
    <t>Chloe Field</t>
  </si>
  <si>
    <t>Wyre Forest</t>
  </si>
  <si>
    <t>Paige Johnson</t>
  </si>
  <si>
    <t>Airborne</t>
  </si>
  <si>
    <t>Tamworth</t>
  </si>
  <si>
    <t>67</t>
  </si>
  <si>
    <t>70</t>
  </si>
  <si>
    <t>Evee Stevenson-Lea</t>
  </si>
  <si>
    <t>72</t>
  </si>
  <si>
    <t>Shania Wagstaff</t>
  </si>
  <si>
    <t>76</t>
  </si>
  <si>
    <t xml:space="preserve">Airborne </t>
  </si>
  <si>
    <t xml:space="preserve">City Of Worcester </t>
  </si>
  <si>
    <t>Jamelia Jones</t>
  </si>
  <si>
    <t>80</t>
  </si>
  <si>
    <t>Lauren Jones</t>
  </si>
  <si>
    <t>83</t>
  </si>
  <si>
    <t>84</t>
  </si>
  <si>
    <t>Emma Smith</t>
  </si>
  <si>
    <t>87</t>
  </si>
  <si>
    <t>88</t>
  </si>
  <si>
    <t>89</t>
  </si>
  <si>
    <t>Karyce Johnson</t>
  </si>
  <si>
    <t xml:space="preserve">Wolverhampton </t>
  </si>
  <si>
    <t>90</t>
  </si>
  <si>
    <t>Libby Woodhall</t>
  </si>
  <si>
    <t>91</t>
  </si>
  <si>
    <t>Birmingham Flames</t>
  </si>
  <si>
    <t>92</t>
  </si>
  <si>
    <t>Willow McKenzie</t>
  </si>
  <si>
    <t xml:space="preserve">Birmingham Flames </t>
  </si>
  <si>
    <t xml:space="preserve">East Staffs </t>
  </si>
  <si>
    <t>Sacha Bailey</t>
  </si>
  <si>
    <t>Midlands</t>
  </si>
  <si>
    <t>Emmie Simmons</t>
  </si>
  <si>
    <t>City of Birmingham</t>
  </si>
  <si>
    <t xml:space="preserve">Midlands </t>
  </si>
  <si>
    <t>7</t>
  </si>
  <si>
    <t xml:space="preserve">Hereford Sparks </t>
  </si>
  <si>
    <t>Natasha Mitchell</t>
  </si>
  <si>
    <t>18</t>
  </si>
  <si>
    <t>Megan Nicklin</t>
  </si>
  <si>
    <t xml:space="preserve">Wyre Forest </t>
  </si>
  <si>
    <t>Ty-Anna Do</t>
  </si>
  <si>
    <t>Emily Ashwood</t>
  </si>
  <si>
    <t xml:space="preserve">Shrewsbury </t>
  </si>
  <si>
    <t>77</t>
  </si>
  <si>
    <t>Milana Tweats</t>
  </si>
  <si>
    <t>Lucie Halford</t>
  </si>
  <si>
    <t>Flora Owen-Sinclair</t>
  </si>
  <si>
    <t>Alesha Williams</t>
  </si>
  <si>
    <t>Georgie Slack</t>
  </si>
  <si>
    <t>Julia  French</t>
  </si>
  <si>
    <t>27</t>
  </si>
  <si>
    <t>28</t>
  </si>
  <si>
    <t>Connie Brian</t>
  </si>
  <si>
    <t>Tizane Beswick</t>
  </si>
  <si>
    <t>Lola Sneath</t>
  </si>
  <si>
    <t>Alana Barker</t>
  </si>
  <si>
    <t>Maddie Mcnelis</t>
  </si>
  <si>
    <t>Shae Drysdale</t>
  </si>
  <si>
    <t>Honor Brown</t>
  </si>
  <si>
    <t>Lily Dudley</t>
  </si>
  <si>
    <t>Jessica Miles</t>
  </si>
  <si>
    <t>Neveyah Ford</t>
  </si>
  <si>
    <t>Harriet Palmer</t>
  </si>
  <si>
    <t>Annie-May  Chinnock</t>
  </si>
  <si>
    <t>Kaitlyn Irvine</t>
  </si>
  <si>
    <t>Rosie Wright</t>
  </si>
  <si>
    <t>Olivia Greenfield</t>
  </si>
  <si>
    <t>Esmee Wicks</t>
  </si>
  <si>
    <t>Georgia Burger</t>
  </si>
  <si>
    <t>Abigail Timms</t>
  </si>
  <si>
    <t xml:space="preserve">Millie Wint </t>
  </si>
  <si>
    <t>Laila Heaton</t>
  </si>
  <si>
    <t>Freya Genever</t>
  </si>
  <si>
    <t>Daisy Mae Dowell</t>
  </si>
  <si>
    <t>53</t>
  </si>
  <si>
    <t>Erin Mcdonald</t>
  </si>
  <si>
    <t>Katie Russell</t>
  </si>
  <si>
    <t>Imogen Perrott</t>
  </si>
  <si>
    <t>Olivia Dyer</t>
  </si>
  <si>
    <t>Holly Saunders</t>
  </si>
  <si>
    <t>Emily Casey</t>
  </si>
  <si>
    <t>Laura Henderson</t>
  </si>
  <si>
    <t>Nefertare St Clair Hughes</t>
  </si>
  <si>
    <t>Isabella Lester</t>
  </si>
  <si>
    <t>Ciara Yates</t>
  </si>
  <si>
    <t>Ruby Vickers</t>
  </si>
  <si>
    <t>Lyla Knowles</t>
  </si>
  <si>
    <t>Katerina Galuzo</t>
  </si>
  <si>
    <t xml:space="preserve">Dudley </t>
  </si>
  <si>
    <t>Rose Love</t>
  </si>
  <si>
    <t>Lucy Clark</t>
  </si>
  <si>
    <t>Kenzii Lewis</t>
  </si>
  <si>
    <t>Ava White</t>
  </si>
  <si>
    <t>Sophie Chang</t>
  </si>
  <si>
    <t>Lexie Salvin</t>
  </si>
  <si>
    <t xml:space="preserve">Worcestershire </t>
  </si>
  <si>
    <t>Harlowe Wilkes</t>
  </si>
  <si>
    <t>Holly Blackwell</t>
  </si>
  <si>
    <t>Anya Hulusi</t>
  </si>
  <si>
    <t>Matilda Haughton</t>
  </si>
  <si>
    <t>Elysia Ashton</t>
  </si>
  <si>
    <t>Kacie Carnall</t>
  </si>
  <si>
    <t>Lydia Heath</t>
  </si>
  <si>
    <t>Harriet Price</t>
  </si>
  <si>
    <t>Evie O'Carroll</t>
  </si>
  <si>
    <t>Zoe Ward</t>
  </si>
  <si>
    <t>Grace Gray</t>
  </si>
  <si>
    <t>63</t>
  </si>
  <si>
    <t>Isabella Griffiths-Ingall</t>
  </si>
  <si>
    <t>64</t>
  </si>
  <si>
    <t>Ruby-May Gullis</t>
  </si>
  <si>
    <t>Bethan Nia Hopkins</t>
  </si>
  <si>
    <t>India Mcintosh</t>
  </si>
  <si>
    <t>Mae Wilkinson</t>
  </si>
  <si>
    <t>Paris White</t>
  </si>
  <si>
    <t>Serena Castaneda</t>
  </si>
  <si>
    <t>15th APRIL 2018</t>
  </si>
  <si>
    <t>14th APRIL 2018</t>
  </si>
  <si>
    <t>Grace McCollin</t>
  </si>
  <si>
    <t>Roxy Joyce</t>
  </si>
  <si>
    <t>WEST MIDLANDS REGIONAL COMPULSORY CHAMPIONSHIPS</t>
  </si>
  <si>
    <t>COMPULSORY 2 Out of Age PRACTICE</t>
  </si>
  <si>
    <t>COMPULSORY 2 PRACTICE</t>
  </si>
  <si>
    <t>WEST MIDLANDS REGIONAL NATIONAL GRADE 4 CHAMPIONSHIPS</t>
  </si>
  <si>
    <t>WEST MIDLANDS REGIONAL NATIONAL GRADE 3,2 AND 1 CHAMPIONSHIPS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</si>
</sst>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"/>
    <numFmt numFmtId="180" formatCode="0.00000"/>
    <numFmt numFmtId="181" formatCode="0.0"/>
    <numFmt numFmtId="182" formatCode="##/##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9" fillId="0" borderId="10" xfId="59" applyFont="1" applyBorder="1">
      <alignment/>
      <protection/>
    </xf>
    <xf numFmtId="0" fontId="22" fillId="0" borderId="10" xfId="59" applyFont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78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8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59" applyFont="1" applyBorder="1" applyAlignment="1">
      <alignment horizontal="center" vertical="center"/>
      <protection/>
    </xf>
    <xf numFmtId="0" fontId="22" fillId="0" borderId="10" xfId="59" applyFont="1" applyBorder="1">
      <alignment/>
      <protection/>
    </xf>
    <xf numFmtId="178" fontId="22" fillId="33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2" fontId="22" fillId="33" borderId="10" xfId="0" applyNumberFormat="1" applyFont="1" applyFill="1" applyBorder="1" applyAlignment="1">
      <alignment horizontal="center" vertical="center"/>
    </xf>
    <xf numFmtId="49" fontId="23" fillId="0" borderId="11" xfId="59" applyNumberFormat="1" applyFont="1" applyBorder="1" applyAlignment="1">
      <alignment horizontal="center" vertical="center"/>
      <protection/>
    </xf>
    <xf numFmtId="0" fontId="22" fillId="0" borderId="11" xfId="59" applyFont="1" applyBorder="1" applyAlignment="1">
      <alignment horizontal="center" vertical="center"/>
      <protection/>
    </xf>
    <xf numFmtId="49" fontId="23" fillId="0" borderId="10" xfId="59" applyNumberFormat="1" applyFont="1" applyBorder="1" applyAlignment="1">
      <alignment horizontal="center" vertical="center"/>
      <protection/>
    </xf>
    <xf numFmtId="49" fontId="22" fillId="0" borderId="10" xfId="59" applyNumberFormat="1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center" vertical="center"/>
      <protection/>
    </xf>
    <xf numFmtId="2" fontId="22" fillId="0" borderId="0" xfId="0" applyNumberFormat="1" applyFont="1" applyFill="1" applyBorder="1" applyAlignment="1">
      <alignment horizontal="center"/>
    </xf>
    <xf numFmtId="49" fontId="23" fillId="0" borderId="10" xfId="59" applyNumberFormat="1" applyFont="1" applyFill="1" applyBorder="1" applyAlignment="1">
      <alignment horizontal="center" vertical="center"/>
      <protection/>
    </xf>
    <xf numFmtId="178" fontId="22" fillId="0" borderId="0" xfId="0" applyNumberFormat="1" applyFont="1" applyFill="1" applyBorder="1" applyAlignment="1">
      <alignment/>
    </xf>
    <xf numFmtId="0" fontId="22" fillId="0" borderId="10" xfId="59" applyFont="1" applyBorder="1" applyAlignment="1">
      <alignment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2" fillId="0" borderId="10" xfId="61" applyFont="1" applyBorder="1">
      <alignment/>
      <protection/>
    </xf>
    <xf numFmtId="2" fontId="24" fillId="33" borderId="10" xfId="0" applyNumberFormat="1" applyFont="1" applyFill="1" applyBorder="1" applyAlignment="1">
      <alignment horizontal="center" vertical="center"/>
    </xf>
    <xf numFmtId="49" fontId="22" fillId="0" borderId="10" xfId="59" applyNumberFormat="1" applyFont="1" applyFill="1" applyBorder="1" applyAlignment="1">
      <alignment horizontal="center" vertical="center"/>
      <protection/>
    </xf>
    <xf numFmtId="178" fontId="22" fillId="33" borderId="12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22" fillId="0" borderId="10" xfId="59" applyNumberFormat="1" applyFont="1" applyFill="1" applyBorder="1" applyAlignment="1">
      <alignment horizontal="center" vertical="center"/>
      <protection/>
    </xf>
    <xf numFmtId="1" fontId="22" fillId="0" borderId="12" xfId="59" applyNumberFormat="1" applyFont="1" applyFill="1" applyBorder="1" applyAlignment="1">
      <alignment horizontal="center" vertical="center"/>
      <protection/>
    </xf>
    <xf numFmtId="49" fontId="22" fillId="0" borderId="13" xfId="59" applyNumberFormat="1" applyFont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0" fontId="22" fillId="0" borderId="13" xfId="59" applyFont="1" applyFill="1" applyBorder="1" applyAlignment="1">
      <alignment horizontal="center" vertical="center"/>
      <protection/>
    </xf>
    <xf numFmtId="49" fontId="22" fillId="0" borderId="13" xfId="59" applyNumberFormat="1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/>
    </xf>
    <xf numFmtId="49" fontId="22" fillId="0" borderId="12" xfId="59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2" fillId="0" borderId="10" xfId="59" applyFont="1" applyBorder="1" applyAlignment="1">
      <alignment horizontal="center"/>
      <protection/>
    </xf>
    <xf numFmtId="0" fontId="22" fillId="0" borderId="0" xfId="59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78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8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78" fontId="26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7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78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8" fontId="27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center"/>
    </xf>
    <xf numFmtId="178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78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19" borderId="11" xfId="59" applyFont="1" applyFill="1" applyBorder="1" applyAlignment="1">
      <alignment horizontal="center" vertical="center"/>
      <protection/>
    </xf>
    <xf numFmtId="0" fontId="22" fillId="19" borderId="10" xfId="59" applyFont="1" applyFill="1" applyBorder="1">
      <alignment/>
      <protection/>
    </xf>
    <xf numFmtId="178" fontId="22" fillId="19" borderId="10" xfId="0" applyNumberFormat="1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/>
    </xf>
    <xf numFmtId="2" fontId="22" fillId="19" borderId="10" xfId="0" applyNumberFormat="1" applyFont="1" applyFill="1" applyBorder="1" applyAlignment="1">
      <alignment horizontal="center" vertical="center"/>
    </xf>
    <xf numFmtId="0" fontId="23" fillId="19" borderId="10" xfId="59" applyFont="1" applyFill="1" applyBorder="1" applyAlignment="1">
      <alignment horizontal="center" vertical="center"/>
      <protection/>
    </xf>
    <xf numFmtId="49" fontId="23" fillId="19" borderId="10" xfId="59" applyNumberFormat="1" applyFont="1" applyFill="1" applyBorder="1" applyAlignment="1">
      <alignment horizontal="center" vertical="center"/>
      <protection/>
    </xf>
    <xf numFmtId="49" fontId="22" fillId="19" borderId="10" xfId="59" applyNumberFormat="1" applyFont="1" applyFill="1" applyBorder="1" applyAlignment="1">
      <alignment horizontal="center" vertical="center"/>
      <protection/>
    </xf>
    <xf numFmtId="178" fontId="23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/>
    </xf>
    <xf numFmtId="178" fontId="23" fillId="19" borderId="10" xfId="0" applyNumberFormat="1" applyFont="1" applyFill="1" applyBorder="1" applyAlignment="1">
      <alignment/>
    </xf>
    <xf numFmtId="0" fontId="23" fillId="19" borderId="10" xfId="0" applyFon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8" fontId="23" fillId="0" borderId="12" xfId="0" applyNumberFormat="1" applyFont="1" applyBorder="1" applyAlignment="1">
      <alignment/>
    </xf>
    <xf numFmtId="178" fontId="22" fillId="19" borderId="12" xfId="0" applyNumberFormat="1" applyFont="1" applyFill="1" applyBorder="1" applyAlignment="1">
      <alignment horizontal="center" vertical="center"/>
    </xf>
    <xf numFmtId="2" fontId="22" fillId="19" borderId="12" xfId="0" applyNumberFormat="1" applyFont="1" applyFill="1" applyBorder="1" applyAlignment="1">
      <alignment horizontal="center" vertical="center"/>
    </xf>
    <xf numFmtId="178" fontId="23" fillId="19" borderId="12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2" fontId="26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49" fontId="22" fillId="19" borderId="13" xfId="59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/>
    </xf>
    <xf numFmtId="0" fontId="22" fillId="19" borderId="10" xfId="59" applyFont="1" applyFill="1" applyBorder="1" applyAlignment="1">
      <alignment horizontal="center" vertical="center"/>
      <protection/>
    </xf>
    <xf numFmtId="0" fontId="29" fillId="19" borderId="10" xfId="59" applyFont="1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0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="85" zoomScaleNormal="85" workbookViewId="0" topLeftCell="A1">
      <selection activeCell="A1" sqref="A1:P1"/>
    </sheetView>
  </sheetViews>
  <sheetFormatPr defaultColWidth="9.33203125" defaultRowHeight="12.75"/>
  <cols>
    <col min="1" max="1" width="4.66015625" style="30" bestFit="1" customWidth="1"/>
    <col min="2" max="2" width="33.83203125" style="3" bestFit="1" customWidth="1"/>
    <col min="3" max="3" width="25.16015625" style="3" bestFit="1" customWidth="1"/>
    <col min="4" max="4" width="9" style="5" bestFit="1" customWidth="1"/>
    <col min="5" max="5" width="6.83203125" style="3" bestFit="1" customWidth="1"/>
    <col min="6" max="6" width="8.33203125" style="5" bestFit="1" customWidth="1"/>
    <col min="7" max="7" width="6.66015625" style="3" bestFit="1" customWidth="1"/>
    <col min="8" max="8" width="8.83203125" style="5" bestFit="1" customWidth="1"/>
    <col min="9" max="9" width="6.66015625" style="3" bestFit="1" customWidth="1"/>
    <col min="10" max="10" width="8.66015625" style="5" bestFit="1" customWidth="1"/>
    <col min="11" max="11" width="6.66015625" style="3" bestFit="1" customWidth="1"/>
    <col min="12" max="12" width="8.83203125" style="5" customWidth="1"/>
    <col min="13" max="13" width="6.5" style="3" customWidth="1"/>
    <col min="14" max="14" width="9.5" style="9" bestFit="1" customWidth="1"/>
    <col min="15" max="15" width="6.33203125" style="9" bestFit="1" customWidth="1"/>
    <col min="16" max="16" width="2.83203125" style="9" bestFit="1" customWidth="1"/>
    <col min="17" max="16384" width="9.33203125" style="3" customWidth="1"/>
  </cols>
  <sheetData>
    <row r="1" spans="1:16" s="54" customFormat="1" ht="15.75">
      <c r="A1" s="53" t="s">
        <v>268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5" customFormat="1" ht="14.25" customHeight="1">
      <c r="A2" s="53" t="s">
        <v>265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4:13" s="54" customFormat="1" ht="15.75">
      <c r="D3" s="56"/>
      <c r="F3" s="56"/>
      <c r="H3" s="56"/>
      <c r="J3" s="56"/>
      <c r="L3" s="56"/>
      <c r="M3" s="57"/>
    </row>
    <row r="4" spans="1:16" s="45" customFormat="1" ht="15.75">
      <c r="A4" s="49"/>
      <c r="B4" s="54" t="s">
        <v>9</v>
      </c>
      <c r="D4" s="47"/>
      <c r="F4" s="47"/>
      <c r="H4" s="47"/>
      <c r="J4" s="47"/>
      <c r="L4" s="47"/>
      <c r="N4" s="54"/>
      <c r="O4" s="54"/>
      <c r="P4" s="58"/>
    </row>
    <row r="5" spans="1:3" ht="15">
      <c r="A5" s="3"/>
      <c r="B5" s="6"/>
      <c r="C5" s="6"/>
    </row>
    <row r="6" spans="1:16" s="9" customFormat="1" ht="15">
      <c r="A6" s="62"/>
      <c r="B6" s="63" t="s">
        <v>0</v>
      </c>
      <c r="C6" s="64" t="s">
        <v>1</v>
      </c>
      <c r="D6" s="65" t="s">
        <v>2</v>
      </c>
      <c r="E6" s="64" t="s">
        <v>3</v>
      </c>
      <c r="F6" s="65" t="s">
        <v>4</v>
      </c>
      <c r="G6" s="64" t="s">
        <v>3</v>
      </c>
      <c r="H6" s="65" t="s">
        <v>5</v>
      </c>
      <c r="I6" s="64" t="s">
        <v>3</v>
      </c>
      <c r="J6" s="65" t="s">
        <v>6</v>
      </c>
      <c r="K6" s="64" t="s">
        <v>3</v>
      </c>
      <c r="L6" s="65" t="s">
        <v>8</v>
      </c>
      <c r="M6" s="66" t="s">
        <v>3</v>
      </c>
      <c r="N6" s="64" t="s">
        <v>7</v>
      </c>
      <c r="O6" s="64" t="s">
        <v>3</v>
      </c>
      <c r="P6" s="62"/>
    </row>
    <row r="7" spans="1:16" ht="15">
      <c r="A7" s="10">
        <v>35</v>
      </c>
      <c r="B7" s="11" t="s">
        <v>206</v>
      </c>
      <c r="C7" s="11" t="s">
        <v>109</v>
      </c>
      <c r="D7" s="12">
        <v>13.07</v>
      </c>
      <c r="E7" s="13">
        <f aca="true" t="shared" si="0" ref="E7:E24">RANK(D7,D$7:D$24)</f>
        <v>3</v>
      </c>
      <c r="F7" s="12">
        <v>13.9</v>
      </c>
      <c r="G7" s="13">
        <f aca="true" t="shared" si="1" ref="G7:G24">RANK(F7,F$7:F$24)</f>
        <v>1</v>
      </c>
      <c r="H7" s="14">
        <v>12.65</v>
      </c>
      <c r="I7" s="13">
        <f aca="true" t="shared" si="2" ref="I7:I24">RANK(H7,H$7:H$24)</f>
        <v>1</v>
      </c>
      <c r="J7" s="14">
        <v>11.1</v>
      </c>
      <c r="K7" s="13">
        <f aca="true" t="shared" si="3" ref="K7:K24">RANK(J7,J$7:J$24)</f>
        <v>6</v>
      </c>
      <c r="L7" s="14">
        <v>12.73</v>
      </c>
      <c r="M7" s="13">
        <f aca="true" t="shared" si="4" ref="M7:M24">RANK(L7,L$7:L$24)</f>
        <v>1</v>
      </c>
      <c r="N7" s="62">
        <f aca="true" t="shared" si="5" ref="N7:N24">D7+F7+H7+J7+L7</f>
        <v>63.45</v>
      </c>
      <c r="O7" s="64">
        <f aca="true" t="shared" si="6" ref="O7:O24">RANK(N7,N$7:N$24)</f>
        <v>1</v>
      </c>
      <c r="P7" s="76" t="str">
        <f aca="true" t="shared" si="7" ref="P7:P24">IF(N7&lt;50,"F",(IF(N7&lt;55,"P",IF(N7&lt;60,"C","D"))))</f>
        <v>D</v>
      </c>
    </row>
    <row r="8" spans="1:16" ht="15">
      <c r="A8" s="10">
        <v>34</v>
      </c>
      <c r="B8" s="11" t="s">
        <v>205</v>
      </c>
      <c r="C8" s="11" t="s">
        <v>168</v>
      </c>
      <c r="D8" s="12">
        <v>13.485</v>
      </c>
      <c r="E8" s="13">
        <f t="shared" si="0"/>
        <v>1</v>
      </c>
      <c r="F8" s="12">
        <v>13.8</v>
      </c>
      <c r="G8" s="13">
        <f t="shared" si="1"/>
        <v>2</v>
      </c>
      <c r="H8" s="14">
        <v>12.05</v>
      </c>
      <c r="I8" s="13">
        <f t="shared" si="2"/>
        <v>3</v>
      </c>
      <c r="J8" s="14">
        <v>11.85</v>
      </c>
      <c r="K8" s="13">
        <f t="shared" si="3"/>
        <v>2</v>
      </c>
      <c r="L8" s="14">
        <v>12.23</v>
      </c>
      <c r="M8" s="13">
        <f t="shared" si="4"/>
        <v>4</v>
      </c>
      <c r="N8" s="62">
        <f t="shared" si="5"/>
        <v>63.415000000000006</v>
      </c>
      <c r="O8" s="64">
        <f t="shared" si="6"/>
        <v>2</v>
      </c>
      <c r="P8" s="76" t="str">
        <f t="shared" si="7"/>
        <v>D</v>
      </c>
    </row>
    <row r="9" spans="1:16" ht="15">
      <c r="A9" s="10">
        <v>45</v>
      </c>
      <c r="B9" s="11" t="s">
        <v>215</v>
      </c>
      <c r="C9" s="11" t="s">
        <v>181</v>
      </c>
      <c r="D9" s="12">
        <v>12.87</v>
      </c>
      <c r="E9" s="13">
        <f t="shared" si="0"/>
        <v>8</v>
      </c>
      <c r="F9" s="12">
        <v>13.05</v>
      </c>
      <c r="G9" s="13">
        <f t="shared" si="1"/>
        <v>14</v>
      </c>
      <c r="H9" s="14">
        <v>12.45</v>
      </c>
      <c r="I9" s="13">
        <f t="shared" si="2"/>
        <v>2</v>
      </c>
      <c r="J9" s="14">
        <v>10.95</v>
      </c>
      <c r="K9" s="13">
        <f t="shared" si="3"/>
        <v>8</v>
      </c>
      <c r="L9" s="14">
        <v>12.13</v>
      </c>
      <c r="M9" s="13">
        <f t="shared" si="4"/>
        <v>6</v>
      </c>
      <c r="N9" s="62">
        <f t="shared" si="5"/>
        <v>61.45000000000001</v>
      </c>
      <c r="O9" s="64">
        <f t="shared" si="6"/>
        <v>3</v>
      </c>
      <c r="P9" s="76" t="str">
        <f t="shared" si="7"/>
        <v>D</v>
      </c>
    </row>
    <row r="10" spans="1:16" ht="15">
      <c r="A10" s="15" t="s">
        <v>47</v>
      </c>
      <c r="B10" s="11" t="s">
        <v>217</v>
      </c>
      <c r="C10" s="11" t="s">
        <v>113</v>
      </c>
      <c r="D10" s="12">
        <v>12.92</v>
      </c>
      <c r="E10" s="13">
        <f t="shared" si="0"/>
        <v>5</v>
      </c>
      <c r="F10" s="12">
        <v>13.35</v>
      </c>
      <c r="G10" s="13">
        <f t="shared" si="1"/>
        <v>9</v>
      </c>
      <c r="H10" s="14">
        <v>11.4</v>
      </c>
      <c r="I10" s="13">
        <f t="shared" si="2"/>
        <v>5</v>
      </c>
      <c r="J10" s="14">
        <v>11.45</v>
      </c>
      <c r="K10" s="13">
        <f t="shared" si="3"/>
        <v>3</v>
      </c>
      <c r="L10" s="14">
        <v>12.27</v>
      </c>
      <c r="M10" s="13">
        <f t="shared" si="4"/>
        <v>3</v>
      </c>
      <c r="N10" s="62">
        <f t="shared" si="5"/>
        <v>61.39</v>
      </c>
      <c r="O10" s="64">
        <f t="shared" si="6"/>
        <v>4</v>
      </c>
      <c r="P10" s="76" t="str">
        <f t="shared" si="7"/>
        <v>D</v>
      </c>
    </row>
    <row r="11" spans="1:16" ht="15">
      <c r="A11" s="15" t="s">
        <v>43</v>
      </c>
      <c r="B11" s="11" t="s">
        <v>213</v>
      </c>
      <c r="C11" s="11" t="s">
        <v>181</v>
      </c>
      <c r="D11" s="12">
        <v>12.27</v>
      </c>
      <c r="E11" s="13">
        <f t="shared" si="0"/>
        <v>17</v>
      </c>
      <c r="F11" s="12">
        <v>13.1</v>
      </c>
      <c r="G11" s="13">
        <f t="shared" si="1"/>
        <v>12</v>
      </c>
      <c r="H11" s="14">
        <v>11.65</v>
      </c>
      <c r="I11" s="13">
        <f t="shared" si="2"/>
        <v>4</v>
      </c>
      <c r="J11" s="14">
        <v>11.4</v>
      </c>
      <c r="K11" s="13">
        <f t="shared" si="3"/>
        <v>4</v>
      </c>
      <c r="L11" s="14">
        <v>11.53</v>
      </c>
      <c r="M11" s="13">
        <f t="shared" si="4"/>
        <v>11</v>
      </c>
      <c r="N11" s="62">
        <f t="shared" si="5"/>
        <v>59.949999999999996</v>
      </c>
      <c r="O11" s="64">
        <f t="shared" si="6"/>
        <v>5</v>
      </c>
      <c r="P11" s="76" t="str">
        <f t="shared" si="7"/>
        <v>C</v>
      </c>
    </row>
    <row r="12" spans="1:16" ht="15">
      <c r="A12" s="16">
        <v>32</v>
      </c>
      <c r="B12" s="11" t="s">
        <v>203</v>
      </c>
      <c r="C12" s="11" t="s">
        <v>115</v>
      </c>
      <c r="D12" s="12">
        <v>12.82</v>
      </c>
      <c r="E12" s="13">
        <f t="shared" si="0"/>
        <v>9</v>
      </c>
      <c r="F12" s="12">
        <v>13.45</v>
      </c>
      <c r="G12" s="13">
        <f t="shared" si="1"/>
        <v>5</v>
      </c>
      <c r="H12" s="14">
        <v>11.1</v>
      </c>
      <c r="I12" s="13">
        <f t="shared" si="2"/>
        <v>8</v>
      </c>
      <c r="J12" s="14">
        <v>11.15</v>
      </c>
      <c r="K12" s="13">
        <f t="shared" si="3"/>
        <v>5</v>
      </c>
      <c r="L12" s="14">
        <v>11.27</v>
      </c>
      <c r="M12" s="13">
        <f t="shared" si="4"/>
        <v>12</v>
      </c>
      <c r="N12" s="62">
        <f t="shared" si="5"/>
        <v>59.78999999999999</v>
      </c>
      <c r="O12" s="64">
        <f t="shared" si="6"/>
        <v>6</v>
      </c>
      <c r="P12" s="76" t="str">
        <f t="shared" si="7"/>
        <v>C</v>
      </c>
    </row>
    <row r="13" spans="1:16" ht="15">
      <c r="A13" s="15" t="s">
        <v>46</v>
      </c>
      <c r="B13" s="11" t="s">
        <v>216</v>
      </c>
      <c r="C13" s="11" t="s">
        <v>181</v>
      </c>
      <c r="D13" s="12">
        <v>12.59</v>
      </c>
      <c r="E13" s="13">
        <f t="shared" si="0"/>
        <v>14</v>
      </c>
      <c r="F13" s="12">
        <v>12.9</v>
      </c>
      <c r="G13" s="13">
        <f t="shared" si="1"/>
        <v>15</v>
      </c>
      <c r="H13" s="14">
        <v>11.3</v>
      </c>
      <c r="I13" s="13">
        <f t="shared" si="2"/>
        <v>6</v>
      </c>
      <c r="J13" s="14">
        <v>10.3</v>
      </c>
      <c r="K13" s="13">
        <f t="shared" si="3"/>
        <v>16</v>
      </c>
      <c r="L13" s="14">
        <v>12.33</v>
      </c>
      <c r="M13" s="13">
        <f t="shared" si="4"/>
        <v>2</v>
      </c>
      <c r="N13" s="62">
        <f t="shared" si="5"/>
        <v>59.42</v>
      </c>
      <c r="O13" s="64">
        <f t="shared" si="6"/>
        <v>7</v>
      </c>
      <c r="P13" s="76" t="str">
        <f t="shared" si="7"/>
        <v>C</v>
      </c>
    </row>
    <row r="14" spans="1:16" ht="15">
      <c r="A14" s="10">
        <v>36</v>
      </c>
      <c r="B14" s="11" t="s">
        <v>207</v>
      </c>
      <c r="C14" s="11" t="s">
        <v>109</v>
      </c>
      <c r="D14" s="12">
        <v>13.14</v>
      </c>
      <c r="E14" s="13">
        <f t="shared" si="0"/>
        <v>2</v>
      </c>
      <c r="F14" s="12">
        <v>13.65</v>
      </c>
      <c r="G14" s="13">
        <f t="shared" si="1"/>
        <v>3</v>
      </c>
      <c r="H14" s="14">
        <v>10.15</v>
      </c>
      <c r="I14" s="13">
        <f t="shared" si="2"/>
        <v>11</v>
      </c>
      <c r="J14" s="14">
        <v>10.3</v>
      </c>
      <c r="K14" s="13">
        <f t="shared" si="3"/>
        <v>16</v>
      </c>
      <c r="L14" s="14">
        <v>12.03</v>
      </c>
      <c r="M14" s="13">
        <f t="shared" si="4"/>
        <v>7</v>
      </c>
      <c r="N14" s="62">
        <f t="shared" si="5"/>
        <v>59.269999999999996</v>
      </c>
      <c r="O14" s="64">
        <f t="shared" si="6"/>
        <v>8</v>
      </c>
      <c r="P14" s="76" t="str">
        <f t="shared" si="7"/>
        <v>C</v>
      </c>
    </row>
    <row r="15" spans="1:16" ht="15">
      <c r="A15" s="15" t="s">
        <v>42</v>
      </c>
      <c r="B15" s="11" t="s">
        <v>212</v>
      </c>
      <c r="C15" s="11" t="s">
        <v>181</v>
      </c>
      <c r="D15" s="12">
        <v>12.92</v>
      </c>
      <c r="E15" s="13">
        <f t="shared" si="0"/>
        <v>5</v>
      </c>
      <c r="F15" s="12">
        <v>13.3</v>
      </c>
      <c r="G15" s="13">
        <f t="shared" si="1"/>
        <v>10</v>
      </c>
      <c r="H15" s="14">
        <v>11.25</v>
      </c>
      <c r="I15" s="13">
        <f t="shared" si="2"/>
        <v>7</v>
      </c>
      <c r="J15" s="14">
        <v>10.8</v>
      </c>
      <c r="K15" s="13">
        <f t="shared" si="3"/>
        <v>10</v>
      </c>
      <c r="L15" s="14">
        <v>10.77</v>
      </c>
      <c r="M15" s="13">
        <f t="shared" si="4"/>
        <v>13</v>
      </c>
      <c r="N15" s="62">
        <f t="shared" si="5"/>
        <v>59.03999999999999</v>
      </c>
      <c r="O15" s="64">
        <f t="shared" si="6"/>
        <v>9</v>
      </c>
      <c r="P15" s="76" t="str">
        <f t="shared" si="7"/>
        <v>C</v>
      </c>
    </row>
    <row r="16" spans="1:16" ht="15">
      <c r="A16" s="67">
        <v>40</v>
      </c>
      <c r="B16" s="68" t="s">
        <v>210</v>
      </c>
      <c r="C16" s="68" t="s">
        <v>149</v>
      </c>
      <c r="D16" s="69">
        <v>12.735</v>
      </c>
      <c r="E16" s="70">
        <f t="shared" si="0"/>
        <v>12</v>
      </c>
      <c r="F16" s="69">
        <v>13.4</v>
      </c>
      <c r="G16" s="70">
        <f t="shared" si="1"/>
        <v>6</v>
      </c>
      <c r="H16" s="71">
        <v>8.7</v>
      </c>
      <c r="I16" s="70">
        <f t="shared" si="2"/>
        <v>17</v>
      </c>
      <c r="J16" s="71">
        <v>12.05</v>
      </c>
      <c r="K16" s="70">
        <f t="shared" si="3"/>
        <v>1</v>
      </c>
      <c r="L16" s="71">
        <v>11.9</v>
      </c>
      <c r="M16" s="70">
        <f t="shared" si="4"/>
        <v>8</v>
      </c>
      <c r="N16" s="77">
        <f t="shared" si="5"/>
        <v>58.78499999999999</v>
      </c>
      <c r="O16" s="78">
        <f t="shared" si="6"/>
        <v>10</v>
      </c>
      <c r="P16" s="79" t="str">
        <f t="shared" si="7"/>
        <v>C</v>
      </c>
    </row>
    <row r="17" spans="1:16" ht="15">
      <c r="A17" s="67" t="s">
        <v>41</v>
      </c>
      <c r="B17" s="68" t="s">
        <v>211</v>
      </c>
      <c r="C17" s="68" t="s">
        <v>149</v>
      </c>
      <c r="D17" s="69">
        <v>12.82</v>
      </c>
      <c r="E17" s="70">
        <f t="shared" si="0"/>
        <v>9</v>
      </c>
      <c r="F17" s="69">
        <v>13.4</v>
      </c>
      <c r="G17" s="70">
        <f t="shared" si="1"/>
        <v>6</v>
      </c>
      <c r="H17" s="71">
        <v>9.9</v>
      </c>
      <c r="I17" s="70">
        <f t="shared" si="2"/>
        <v>13</v>
      </c>
      <c r="J17" s="71">
        <v>10.35</v>
      </c>
      <c r="K17" s="70">
        <f t="shared" si="3"/>
        <v>15</v>
      </c>
      <c r="L17" s="71">
        <v>11.87</v>
      </c>
      <c r="M17" s="70">
        <f t="shared" si="4"/>
        <v>9</v>
      </c>
      <c r="N17" s="77">
        <f t="shared" si="5"/>
        <v>58.339999999999996</v>
      </c>
      <c r="O17" s="78">
        <f t="shared" si="6"/>
        <v>11</v>
      </c>
      <c r="P17" s="79" t="str">
        <f t="shared" si="7"/>
        <v>C</v>
      </c>
    </row>
    <row r="18" spans="1:16" ht="15">
      <c r="A18" s="15" t="s">
        <v>44</v>
      </c>
      <c r="B18" s="11" t="s">
        <v>214</v>
      </c>
      <c r="C18" s="11" t="s">
        <v>181</v>
      </c>
      <c r="D18" s="12">
        <v>12.585</v>
      </c>
      <c r="E18" s="13">
        <f t="shared" si="0"/>
        <v>15</v>
      </c>
      <c r="F18" s="12">
        <v>13.25</v>
      </c>
      <c r="G18" s="13">
        <f t="shared" si="1"/>
        <v>11</v>
      </c>
      <c r="H18" s="14">
        <v>10.75</v>
      </c>
      <c r="I18" s="13">
        <f t="shared" si="2"/>
        <v>9</v>
      </c>
      <c r="J18" s="14">
        <v>10.9</v>
      </c>
      <c r="K18" s="13">
        <f t="shared" si="3"/>
        <v>9</v>
      </c>
      <c r="L18" s="14">
        <v>10.57</v>
      </c>
      <c r="M18" s="13">
        <f t="shared" si="4"/>
        <v>16</v>
      </c>
      <c r="N18" s="62">
        <f t="shared" si="5"/>
        <v>58.055</v>
      </c>
      <c r="O18" s="64">
        <f t="shared" si="6"/>
        <v>12</v>
      </c>
      <c r="P18" s="76" t="str">
        <f t="shared" si="7"/>
        <v>C</v>
      </c>
    </row>
    <row r="19" spans="1:16" ht="15">
      <c r="A19" s="17" t="s">
        <v>34</v>
      </c>
      <c r="B19" s="11" t="s">
        <v>202</v>
      </c>
      <c r="C19" s="11" t="s">
        <v>115</v>
      </c>
      <c r="D19" s="12">
        <v>12.805</v>
      </c>
      <c r="E19" s="13">
        <f t="shared" si="0"/>
        <v>11</v>
      </c>
      <c r="F19" s="12">
        <v>13.5</v>
      </c>
      <c r="G19" s="13">
        <f t="shared" si="1"/>
        <v>4</v>
      </c>
      <c r="H19" s="14">
        <v>10.7</v>
      </c>
      <c r="I19" s="13">
        <f t="shared" si="2"/>
        <v>10</v>
      </c>
      <c r="J19" s="14">
        <v>10.55</v>
      </c>
      <c r="K19" s="13">
        <f t="shared" si="3"/>
        <v>13</v>
      </c>
      <c r="L19" s="14">
        <v>10.23</v>
      </c>
      <c r="M19" s="13">
        <f t="shared" si="4"/>
        <v>18</v>
      </c>
      <c r="N19" s="62">
        <f t="shared" si="5"/>
        <v>57.785</v>
      </c>
      <c r="O19" s="64">
        <f t="shared" si="6"/>
        <v>13</v>
      </c>
      <c r="P19" s="76" t="str">
        <f t="shared" si="7"/>
        <v>C</v>
      </c>
    </row>
    <row r="20" spans="1:16" ht="15">
      <c r="A20" s="18" t="s">
        <v>91</v>
      </c>
      <c r="B20" s="11" t="s">
        <v>201</v>
      </c>
      <c r="C20" s="11" t="s">
        <v>115</v>
      </c>
      <c r="D20" s="12">
        <v>12.435</v>
      </c>
      <c r="E20" s="13">
        <f t="shared" si="0"/>
        <v>16</v>
      </c>
      <c r="F20" s="12">
        <v>13.4</v>
      </c>
      <c r="G20" s="13">
        <f t="shared" si="1"/>
        <v>6</v>
      </c>
      <c r="H20" s="14">
        <v>9.7</v>
      </c>
      <c r="I20" s="13">
        <f t="shared" si="2"/>
        <v>15</v>
      </c>
      <c r="J20" s="14">
        <v>10.55</v>
      </c>
      <c r="K20" s="13">
        <f t="shared" si="3"/>
        <v>13</v>
      </c>
      <c r="L20" s="14">
        <v>11.57</v>
      </c>
      <c r="M20" s="13">
        <f t="shared" si="4"/>
        <v>10</v>
      </c>
      <c r="N20" s="62">
        <f t="shared" si="5"/>
        <v>57.654999999999994</v>
      </c>
      <c r="O20" s="64">
        <f t="shared" si="6"/>
        <v>14</v>
      </c>
      <c r="P20" s="76" t="str">
        <f t="shared" si="7"/>
        <v>C</v>
      </c>
    </row>
    <row r="21" spans="1:16" ht="15">
      <c r="A21" s="17" t="s">
        <v>36</v>
      </c>
      <c r="B21" s="11" t="s">
        <v>204</v>
      </c>
      <c r="C21" s="11" t="s">
        <v>115</v>
      </c>
      <c r="D21" s="12">
        <v>13.02</v>
      </c>
      <c r="E21" s="13">
        <f t="shared" si="0"/>
        <v>4</v>
      </c>
      <c r="F21" s="12">
        <v>13.1</v>
      </c>
      <c r="G21" s="13">
        <f t="shared" si="1"/>
        <v>12</v>
      </c>
      <c r="H21" s="14">
        <v>9.95</v>
      </c>
      <c r="I21" s="13">
        <f t="shared" si="2"/>
        <v>12</v>
      </c>
      <c r="J21" s="14">
        <v>10.65</v>
      </c>
      <c r="K21" s="13">
        <f t="shared" si="3"/>
        <v>12</v>
      </c>
      <c r="L21" s="14">
        <v>10.77</v>
      </c>
      <c r="M21" s="13">
        <f t="shared" si="4"/>
        <v>13</v>
      </c>
      <c r="N21" s="62">
        <f t="shared" si="5"/>
        <v>57.489999999999995</v>
      </c>
      <c r="O21" s="64">
        <f t="shared" si="6"/>
        <v>15</v>
      </c>
      <c r="P21" s="76" t="str">
        <f t="shared" si="7"/>
        <v>C</v>
      </c>
    </row>
    <row r="22" spans="1:16" ht="15">
      <c r="A22" s="17" t="s">
        <v>33</v>
      </c>
      <c r="B22" s="11" t="s">
        <v>200</v>
      </c>
      <c r="C22" s="11" t="s">
        <v>115</v>
      </c>
      <c r="D22" s="12">
        <v>12.72</v>
      </c>
      <c r="E22" s="13">
        <f t="shared" si="0"/>
        <v>13</v>
      </c>
      <c r="F22" s="12">
        <v>12.6</v>
      </c>
      <c r="G22" s="13">
        <f t="shared" si="1"/>
        <v>17</v>
      </c>
      <c r="H22" s="14">
        <v>9.9</v>
      </c>
      <c r="I22" s="13">
        <f t="shared" si="2"/>
        <v>13</v>
      </c>
      <c r="J22" s="14">
        <v>10.8</v>
      </c>
      <c r="K22" s="13">
        <f t="shared" si="3"/>
        <v>10</v>
      </c>
      <c r="L22" s="14">
        <v>10.57</v>
      </c>
      <c r="M22" s="13">
        <f t="shared" si="4"/>
        <v>16</v>
      </c>
      <c r="N22" s="62">
        <f t="shared" si="5"/>
        <v>56.589999999999996</v>
      </c>
      <c r="O22" s="64">
        <f t="shared" si="6"/>
        <v>16</v>
      </c>
      <c r="P22" s="76" t="str">
        <f t="shared" si="7"/>
        <v>C</v>
      </c>
    </row>
    <row r="23" spans="1:16" ht="15">
      <c r="A23" s="19">
        <v>39</v>
      </c>
      <c r="B23" s="11" t="s">
        <v>209</v>
      </c>
      <c r="C23" s="11" t="s">
        <v>110</v>
      </c>
      <c r="D23" s="12">
        <v>12.905</v>
      </c>
      <c r="E23" s="13">
        <f t="shared" si="0"/>
        <v>7</v>
      </c>
      <c r="F23" s="12">
        <v>12.85</v>
      </c>
      <c r="G23" s="13">
        <f t="shared" si="1"/>
        <v>16</v>
      </c>
      <c r="H23" s="14">
        <v>5.7</v>
      </c>
      <c r="I23" s="13">
        <f t="shared" si="2"/>
        <v>18</v>
      </c>
      <c r="J23" s="14">
        <v>11.1</v>
      </c>
      <c r="K23" s="13">
        <f t="shared" si="3"/>
        <v>6</v>
      </c>
      <c r="L23" s="14">
        <v>12.23</v>
      </c>
      <c r="M23" s="13">
        <f t="shared" si="4"/>
        <v>4</v>
      </c>
      <c r="N23" s="62">
        <f t="shared" si="5"/>
        <v>54.785</v>
      </c>
      <c r="O23" s="64">
        <f t="shared" si="6"/>
        <v>17</v>
      </c>
      <c r="P23" s="76" t="str">
        <f t="shared" si="7"/>
        <v>P</v>
      </c>
    </row>
    <row r="24" spans="1:16" ht="15">
      <c r="A24" s="19">
        <v>37</v>
      </c>
      <c r="B24" s="11" t="s">
        <v>208</v>
      </c>
      <c r="C24" s="11" t="s">
        <v>120</v>
      </c>
      <c r="D24" s="12">
        <v>11.72</v>
      </c>
      <c r="E24" s="13">
        <f t="shared" si="0"/>
        <v>18</v>
      </c>
      <c r="F24" s="12">
        <v>12.1</v>
      </c>
      <c r="G24" s="13">
        <f t="shared" si="1"/>
        <v>18</v>
      </c>
      <c r="H24" s="14">
        <v>9</v>
      </c>
      <c r="I24" s="13">
        <f t="shared" si="2"/>
        <v>16</v>
      </c>
      <c r="J24" s="14">
        <v>8.1</v>
      </c>
      <c r="K24" s="13">
        <f t="shared" si="3"/>
        <v>18</v>
      </c>
      <c r="L24" s="14">
        <v>10.67</v>
      </c>
      <c r="M24" s="13">
        <f t="shared" si="4"/>
        <v>15</v>
      </c>
      <c r="N24" s="62">
        <f t="shared" si="5"/>
        <v>51.59</v>
      </c>
      <c r="O24" s="64">
        <f t="shared" si="6"/>
        <v>18</v>
      </c>
      <c r="P24" s="76" t="str">
        <f t="shared" si="7"/>
        <v>P</v>
      </c>
    </row>
    <row r="25" spans="1:20" ht="15">
      <c r="A25" s="7"/>
      <c r="E25" s="20"/>
      <c r="F25" s="20"/>
      <c r="G25" s="20"/>
      <c r="H25" s="20"/>
      <c r="I25" s="20"/>
      <c r="J25" s="20"/>
      <c r="K25" s="20"/>
      <c r="L25" s="20"/>
      <c r="M25" s="20"/>
      <c r="N25" s="80"/>
      <c r="O25" s="80"/>
      <c r="P25" s="80"/>
      <c r="Q25" s="20"/>
      <c r="R25" s="20"/>
      <c r="S25" s="20"/>
      <c r="T25" s="20"/>
    </row>
    <row r="26" spans="1:20" s="45" customFormat="1" ht="15.75">
      <c r="A26" s="49"/>
      <c r="B26" s="54" t="s">
        <v>18</v>
      </c>
      <c r="D26" s="47"/>
      <c r="E26" s="61"/>
      <c r="F26" s="61"/>
      <c r="G26" s="61"/>
      <c r="H26" s="61"/>
      <c r="I26" s="61"/>
      <c r="J26" s="61"/>
      <c r="K26" s="61"/>
      <c r="L26" s="61"/>
      <c r="M26" s="61"/>
      <c r="N26" s="81"/>
      <c r="O26" s="81"/>
      <c r="P26" s="81"/>
      <c r="Q26" s="61"/>
      <c r="R26" s="61"/>
      <c r="S26" s="61"/>
      <c r="T26" s="61"/>
    </row>
    <row r="27" spans="1:20" ht="15">
      <c r="A27" s="3"/>
      <c r="B27" s="6"/>
      <c r="C27" s="6"/>
      <c r="E27" s="20"/>
      <c r="F27" s="20"/>
      <c r="G27" s="20"/>
      <c r="H27" s="20"/>
      <c r="I27" s="20"/>
      <c r="J27" s="20"/>
      <c r="K27" s="20"/>
      <c r="L27" s="20"/>
      <c r="M27" s="20"/>
      <c r="N27" s="80"/>
      <c r="O27" s="80"/>
      <c r="P27" s="80"/>
      <c r="Q27" s="20"/>
      <c r="R27" s="20"/>
      <c r="S27" s="20"/>
      <c r="T27" s="20"/>
    </row>
    <row r="28" spans="1:16" ht="15">
      <c r="A28" s="72">
        <v>49</v>
      </c>
      <c r="B28" s="68" t="s">
        <v>219</v>
      </c>
      <c r="C28" s="68" t="s">
        <v>127</v>
      </c>
      <c r="D28" s="69">
        <v>13.15</v>
      </c>
      <c r="E28" s="70">
        <f aca="true" t="shared" si="8" ref="E28:E35">RANK(D28,D$28:D$35)</f>
        <v>1</v>
      </c>
      <c r="F28" s="71">
        <v>13.7</v>
      </c>
      <c r="G28" s="70">
        <f aca="true" t="shared" si="9" ref="G28:G35">RANK(F28,F$28:F$35)</f>
        <v>1</v>
      </c>
      <c r="H28" s="71">
        <v>12.05</v>
      </c>
      <c r="I28" s="70">
        <f aca="true" t="shared" si="10" ref="I28:I35">RANK(H28,H$28:H$35)</f>
        <v>1</v>
      </c>
      <c r="J28" s="71">
        <v>11.1</v>
      </c>
      <c r="K28" s="70">
        <f aca="true" t="shared" si="11" ref="K28:K35">RANK(J28,J$28:J$35)</f>
        <v>4</v>
      </c>
      <c r="L28" s="71">
        <v>12.73</v>
      </c>
      <c r="M28" s="70">
        <f aca="true" t="shared" si="12" ref="M28:M35">RANK(L28,L$28:L$35)</f>
        <v>1</v>
      </c>
      <c r="N28" s="77">
        <f aca="true" t="shared" si="13" ref="N28:N35">D28+F28+H28+J28+L28</f>
        <v>62.730000000000004</v>
      </c>
      <c r="O28" s="78">
        <f aca="true" t="shared" si="14" ref="O28:O35">RANK(N28,N$28:N$35)</f>
        <v>1</v>
      </c>
      <c r="P28" s="79" t="str">
        <f aca="true" t="shared" si="15" ref="P28:P35">IF(N28&lt;50,"F",(IF(N28&lt;55,"P",IF(N28&lt;60,"C","D"))))</f>
        <v>D</v>
      </c>
    </row>
    <row r="29" spans="1:16" ht="15">
      <c r="A29" s="17" t="s">
        <v>96</v>
      </c>
      <c r="B29" s="11" t="s">
        <v>220</v>
      </c>
      <c r="C29" s="11" t="s">
        <v>157</v>
      </c>
      <c r="D29" s="12">
        <v>12.97</v>
      </c>
      <c r="E29" s="13">
        <f t="shared" si="8"/>
        <v>2</v>
      </c>
      <c r="F29" s="14">
        <v>13.15</v>
      </c>
      <c r="G29" s="13">
        <f t="shared" si="9"/>
        <v>2</v>
      </c>
      <c r="H29" s="14">
        <v>11.1</v>
      </c>
      <c r="I29" s="13">
        <f t="shared" si="10"/>
        <v>6</v>
      </c>
      <c r="J29" s="14">
        <v>11.55</v>
      </c>
      <c r="K29" s="13">
        <f t="shared" si="11"/>
        <v>1</v>
      </c>
      <c r="L29" s="14">
        <v>12.1</v>
      </c>
      <c r="M29" s="13">
        <f t="shared" si="12"/>
        <v>3</v>
      </c>
      <c r="N29" s="62">
        <f t="shared" si="13"/>
        <v>60.87</v>
      </c>
      <c r="O29" s="64">
        <f t="shared" si="14"/>
        <v>2</v>
      </c>
      <c r="P29" s="76" t="str">
        <f t="shared" si="15"/>
        <v>D</v>
      </c>
    </row>
    <row r="30" spans="1:16" ht="15">
      <c r="A30" s="73" t="s">
        <v>95</v>
      </c>
      <c r="B30" s="68" t="s">
        <v>267</v>
      </c>
      <c r="C30" s="68" t="s">
        <v>127</v>
      </c>
      <c r="D30" s="69">
        <v>12.95</v>
      </c>
      <c r="E30" s="70">
        <f t="shared" si="8"/>
        <v>3</v>
      </c>
      <c r="F30" s="71">
        <v>12.8</v>
      </c>
      <c r="G30" s="70">
        <f t="shared" si="9"/>
        <v>3</v>
      </c>
      <c r="H30" s="71">
        <v>11.2</v>
      </c>
      <c r="I30" s="70">
        <f t="shared" si="10"/>
        <v>5</v>
      </c>
      <c r="J30" s="71">
        <v>11.25</v>
      </c>
      <c r="K30" s="70">
        <f t="shared" si="11"/>
        <v>3</v>
      </c>
      <c r="L30" s="71">
        <v>12.4</v>
      </c>
      <c r="M30" s="70">
        <f t="shared" si="12"/>
        <v>2</v>
      </c>
      <c r="N30" s="77">
        <f t="shared" si="13"/>
        <v>60.6</v>
      </c>
      <c r="O30" s="78">
        <f t="shared" si="14"/>
        <v>3</v>
      </c>
      <c r="P30" s="79" t="str">
        <f t="shared" si="15"/>
        <v>D</v>
      </c>
    </row>
    <row r="31" spans="1:16" ht="15">
      <c r="A31" s="74" t="s">
        <v>144</v>
      </c>
      <c r="B31" s="68" t="s">
        <v>218</v>
      </c>
      <c r="C31" s="68" t="s">
        <v>127</v>
      </c>
      <c r="D31" s="69">
        <v>12.57</v>
      </c>
      <c r="E31" s="70">
        <f t="shared" si="8"/>
        <v>5</v>
      </c>
      <c r="F31" s="71">
        <v>12.45</v>
      </c>
      <c r="G31" s="70">
        <f t="shared" si="9"/>
        <v>5</v>
      </c>
      <c r="H31" s="71">
        <v>11.65</v>
      </c>
      <c r="I31" s="70">
        <f t="shared" si="10"/>
        <v>2</v>
      </c>
      <c r="J31" s="71">
        <v>11.4</v>
      </c>
      <c r="K31" s="70">
        <f t="shared" si="11"/>
        <v>2</v>
      </c>
      <c r="L31" s="71">
        <v>11.83</v>
      </c>
      <c r="M31" s="70">
        <f t="shared" si="12"/>
        <v>4</v>
      </c>
      <c r="N31" s="77">
        <f t="shared" si="13"/>
        <v>59.9</v>
      </c>
      <c r="O31" s="78">
        <f t="shared" si="14"/>
        <v>4</v>
      </c>
      <c r="P31" s="79" t="str">
        <f t="shared" si="15"/>
        <v>C</v>
      </c>
    </row>
    <row r="32" spans="1:16" ht="15">
      <c r="A32" s="17" t="s">
        <v>50</v>
      </c>
      <c r="B32" s="11" t="s">
        <v>225</v>
      </c>
      <c r="C32" s="11" t="s">
        <v>183</v>
      </c>
      <c r="D32" s="12">
        <v>12.655</v>
      </c>
      <c r="E32" s="13">
        <f t="shared" si="8"/>
        <v>4</v>
      </c>
      <c r="F32" s="14">
        <v>12.45</v>
      </c>
      <c r="G32" s="13">
        <f t="shared" si="9"/>
        <v>5</v>
      </c>
      <c r="H32" s="14">
        <v>11.4</v>
      </c>
      <c r="I32" s="13">
        <f t="shared" si="10"/>
        <v>3</v>
      </c>
      <c r="J32" s="14">
        <v>11.1</v>
      </c>
      <c r="K32" s="13">
        <f t="shared" si="11"/>
        <v>4</v>
      </c>
      <c r="L32" s="14">
        <v>11.73</v>
      </c>
      <c r="M32" s="13">
        <f t="shared" si="12"/>
        <v>5</v>
      </c>
      <c r="N32" s="62">
        <f t="shared" si="13"/>
        <v>59.334999999999994</v>
      </c>
      <c r="O32" s="64">
        <f t="shared" si="14"/>
        <v>5</v>
      </c>
      <c r="P32" s="76" t="str">
        <f t="shared" si="15"/>
        <v>C</v>
      </c>
    </row>
    <row r="33" spans="1:16" ht="15">
      <c r="A33" s="21" t="s">
        <v>222</v>
      </c>
      <c r="B33" s="11" t="s">
        <v>223</v>
      </c>
      <c r="C33" s="11" t="s">
        <v>187</v>
      </c>
      <c r="D33" s="12">
        <v>12.32</v>
      </c>
      <c r="E33" s="13">
        <f t="shared" si="8"/>
        <v>6</v>
      </c>
      <c r="F33" s="14">
        <v>12.7</v>
      </c>
      <c r="G33" s="13">
        <f t="shared" si="9"/>
        <v>4</v>
      </c>
      <c r="H33" s="14">
        <v>10.6</v>
      </c>
      <c r="I33" s="13">
        <f t="shared" si="10"/>
        <v>7</v>
      </c>
      <c r="J33" s="14">
        <v>10.9</v>
      </c>
      <c r="K33" s="13">
        <f t="shared" si="11"/>
        <v>6</v>
      </c>
      <c r="L33" s="14">
        <v>10.53</v>
      </c>
      <c r="M33" s="13">
        <f t="shared" si="12"/>
        <v>7</v>
      </c>
      <c r="N33" s="62">
        <f t="shared" si="13"/>
        <v>57.05</v>
      </c>
      <c r="O33" s="64">
        <f t="shared" si="14"/>
        <v>6</v>
      </c>
      <c r="P33" s="76" t="str">
        <f t="shared" si="15"/>
        <v>C</v>
      </c>
    </row>
    <row r="34" spans="1:16" ht="15">
      <c r="A34" s="21" t="s">
        <v>48</v>
      </c>
      <c r="B34" s="11" t="s">
        <v>221</v>
      </c>
      <c r="C34" s="11" t="s">
        <v>187</v>
      </c>
      <c r="D34" s="12">
        <v>12.29</v>
      </c>
      <c r="E34" s="13">
        <f t="shared" si="8"/>
        <v>7</v>
      </c>
      <c r="F34" s="14">
        <v>11.2</v>
      </c>
      <c r="G34" s="13">
        <f t="shared" si="9"/>
        <v>8</v>
      </c>
      <c r="H34" s="14">
        <v>11.35</v>
      </c>
      <c r="I34" s="13">
        <f t="shared" si="10"/>
        <v>4</v>
      </c>
      <c r="J34" s="14">
        <v>10.85</v>
      </c>
      <c r="K34" s="13">
        <f t="shared" si="11"/>
        <v>7</v>
      </c>
      <c r="L34" s="14">
        <v>10.67</v>
      </c>
      <c r="M34" s="13">
        <f t="shared" si="12"/>
        <v>6</v>
      </c>
      <c r="N34" s="62">
        <f t="shared" si="13"/>
        <v>56.36</v>
      </c>
      <c r="O34" s="64">
        <f t="shared" si="14"/>
        <v>7</v>
      </c>
      <c r="P34" s="76" t="str">
        <f t="shared" si="15"/>
        <v>C</v>
      </c>
    </row>
    <row r="35" spans="1:16" ht="15">
      <c r="A35" s="21" t="s">
        <v>49</v>
      </c>
      <c r="B35" s="11" t="s">
        <v>224</v>
      </c>
      <c r="C35" s="11" t="s">
        <v>187</v>
      </c>
      <c r="D35" s="12">
        <v>11.87</v>
      </c>
      <c r="E35" s="13">
        <f t="shared" si="8"/>
        <v>8</v>
      </c>
      <c r="F35" s="14">
        <v>11.8</v>
      </c>
      <c r="G35" s="13">
        <f t="shared" si="9"/>
        <v>7</v>
      </c>
      <c r="H35" s="14">
        <v>9.65</v>
      </c>
      <c r="I35" s="13">
        <f t="shared" si="10"/>
        <v>8</v>
      </c>
      <c r="J35" s="14">
        <v>9.65</v>
      </c>
      <c r="K35" s="13">
        <f t="shared" si="11"/>
        <v>8</v>
      </c>
      <c r="L35" s="14">
        <v>9.57</v>
      </c>
      <c r="M35" s="13">
        <f t="shared" si="12"/>
        <v>8</v>
      </c>
      <c r="N35" s="62">
        <f t="shared" si="13"/>
        <v>52.54</v>
      </c>
      <c r="O35" s="64">
        <f t="shared" si="14"/>
        <v>8</v>
      </c>
      <c r="P35" s="76" t="str">
        <f t="shared" si="15"/>
        <v>P</v>
      </c>
    </row>
    <row r="36" spans="1:18" ht="15">
      <c r="A36" s="3"/>
      <c r="B36" s="6"/>
      <c r="C36" s="6"/>
      <c r="D36" s="22"/>
      <c r="E36" s="6"/>
      <c r="F36" s="6"/>
      <c r="G36" s="6"/>
      <c r="H36" s="6"/>
      <c r="I36" s="6"/>
      <c r="J36" s="6"/>
      <c r="K36" s="6"/>
      <c r="L36" s="6"/>
      <c r="M36" s="6"/>
      <c r="N36" s="82"/>
      <c r="O36" s="82"/>
      <c r="P36" s="82"/>
      <c r="Q36" s="6"/>
      <c r="R36" s="6"/>
    </row>
    <row r="37" spans="1:16" s="45" customFormat="1" ht="15.75">
      <c r="A37" s="49"/>
      <c r="B37" s="54" t="s">
        <v>10</v>
      </c>
      <c r="D37" s="49"/>
      <c r="N37" s="54"/>
      <c r="O37" s="54"/>
      <c r="P37" s="54"/>
    </row>
    <row r="38" spans="1:18" ht="15">
      <c r="A38" s="3"/>
      <c r="B38" s="6"/>
      <c r="C38" s="6"/>
      <c r="D38" s="22"/>
      <c r="E38" s="6"/>
      <c r="F38" s="6"/>
      <c r="G38" s="6"/>
      <c r="H38" s="6"/>
      <c r="I38" s="6"/>
      <c r="J38" s="6"/>
      <c r="K38" s="6"/>
      <c r="L38" s="6"/>
      <c r="M38" s="6"/>
      <c r="N38" s="82"/>
      <c r="O38" s="82"/>
      <c r="P38" s="82"/>
      <c r="Q38" s="6"/>
      <c r="R38" s="6"/>
    </row>
    <row r="39" spans="1:16" ht="15">
      <c r="A39" s="17" t="s">
        <v>23</v>
      </c>
      <c r="B39" s="11" t="s">
        <v>266</v>
      </c>
      <c r="C39" s="11" t="s">
        <v>113</v>
      </c>
      <c r="D39" s="12">
        <v>12.835</v>
      </c>
      <c r="E39" s="13">
        <f aca="true" t="shared" si="16" ref="E39:E50">RANK(D39,D$39:D$50)</f>
        <v>4</v>
      </c>
      <c r="F39" s="12">
        <f>4+10-((1.3+1.5)/2)</f>
        <v>12.6</v>
      </c>
      <c r="G39" s="13">
        <f aca="true" t="shared" si="17" ref="G39:G50">RANK(F39,F$39:F$50)</f>
        <v>1</v>
      </c>
      <c r="H39" s="14">
        <v>11.55</v>
      </c>
      <c r="I39" s="13">
        <f aca="true" t="shared" si="18" ref="I39:I50">RANK(H39,H$39:H$50)</f>
        <v>1</v>
      </c>
      <c r="J39" s="14">
        <v>11.95</v>
      </c>
      <c r="K39" s="13">
        <f aca="true" t="shared" si="19" ref="K39:K50">RANK(J39,J$39:J$50)</f>
        <v>2</v>
      </c>
      <c r="L39" s="14">
        <v>11.43</v>
      </c>
      <c r="M39" s="13">
        <f aca="true" t="shared" si="20" ref="M39:M50">RANK(L39,L$39:L$50)</f>
        <v>3</v>
      </c>
      <c r="N39" s="62">
        <f aca="true" t="shared" si="21" ref="N39:N50">D39+F39+H39+J39+L39</f>
        <v>60.365</v>
      </c>
      <c r="O39" s="64">
        <f aca="true" t="shared" si="22" ref="O39:O50">RANK(N39,N$39:N$50)</f>
        <v>1</v>
      </c>
      <c r="P39" s="76" t="str">
        <f aca="true" t="shared" si="23" ref="P39:P50">IF(N39&lt;52,"F",(IF(N39&lt;55,"P",IF(N39&lt;60,"C","D"))))</f>
        <v>D</v>
      </c>
    </row>
    <row r="40" spans="1:16" ht="15">
      <c r="A40" s="17" t="s">
        <v>114</v>
      </c>
      <c r="B40" s="11" t="s">
        <v>122</v>
      </c>
      <c r="C40" s="11" t="s">
        <v>111</v>
      </c>
      <c r="D40" s="12">
        <v>12.89</v>
      </c>
      <c r="E40" s="13">
        <f t="shared" si="16"/>
        <v>3</v>
      </c>
      <c r="F40" s="14">
        <f>4+10-((1.6+1.5)/2)</f>
        <v>12.45</v>
      </c>
      <c r="G40" s="13">
        <f t="shared" si="17"/>
        <v>2</v>
      </c>
      <c r="H40" s="14">
        <v>10.5</v>
      </c>
      <c r="I40" s="13">
        <f t="shared" si="18"/>
        <v>7</v>
      </c>
      <c r="J40" s="14">
        <v>11.55</v>
      </c>
      <c r="K40" s="13">
        <f t="shared" si="19"/>
        <v>4</v>
      </c>
      <c r="L40" s="14">
        <v>11.53</v>
      </c>
      <c r="M40" s="13">
        <f t="shared" si="20"/>
        <v>2</v>
      </c>
      <c r="N40" s="62">
        <f t="shared" si="21"/>
        <v>58.92</v>
      </c>
      <c r="O40" s="64">
        <f t="shared" si="22"/>
        <v>2</v>
      </c>
      <c r="P40" s="76" t="str">
        <f t="shared" si="23"/>
        <v>C</v>
      </c>
    </row>
    <row r="41" spans="1:16" ht="15">
      <c r="A41" s="17" t="s">
        <v>22</v>
      </c>
      <c r="B41" s="11" t="s">
        <v>124</v>
      </c>
      <c r="C41" s="11" t="s">
        <v>111</v>
      </c>
      <c r="D41" s="12">
        <v>13.105</v>
      </c>
      <c r="E41" s="13">
        <f t="shared" si="16"/>
        <v>1</v>
      </c>
      <c r="F41" s="12">
        <f>3+10-(2.2)</f>
        <v>10.8</v>
      </c>
      <c r="G41" s="13">
        <f t="shared" si="17"/>
        <v>11</v>
      </c>
      <c r="H41" s="14">
        <v>11.3</v>
      </c>
      <c r="I41" s="13">
        <f t="shared" si="18"/>
        <v>2</v>
      </c>
      <c r="J41" s="14">
        <v>11.65</v>
      </c>
      <c r="K41" s="13">
        <f t="shared" si="19"/>
        <v>3</v>
      </c>
      <c r="L41" s="14">
        <v>11.1</v>
      </c>
      <c r="M41" s="13">
        <f t="shared" si="20"/>
        <v>4</v>
      </c>
      <c r="N41" s="62">
        <f t="shared" si="21"/>
        <v>57.955</v>
      </c>
      <c r="O41" s="64">
        <f t="shared" si="22"/>
        <v>3</v>
      </c>
      <c r="P41" s="76" t="str">
        <f t="shared" si="23"/>
        <v>C</v>
      </c>
    </row>
    <row r="42" spans="1:16" ht="15">
      <c r="A42" s="19">
        <v>8</v>
      </c>
      <c r="B42" s="11" t="s">
        <v>123</v>
      </c>
      <c r="C42" s="11" t="s">
        <v>111</v>
      </c>
      <c r="D42" s="12">
        <v>12.92</v>
      </c>
      <c r="E42" s="13">
        <f t="shared" si="16"/>
        <v>2</v>
      </c>
      <c r="F42" s="12">
        <f>4+10-((2.5+2.4)/2)</f>
        <v>11.55</v>
      </c>
      <c r="G42" s="13">
        <f t="shared" si="17"/>
        <v>7</v>
      </c>
      <c r="H42" s="14">
        <v>9.05</v>
      </c>
      <c r="I42" s="13">
        <f t="shared" si="18"/>
        <v>8</v>
      </c>
      <c r="J42" s="14">
        <v>10.75</v>
      </c>
      <c r="K42" s="13">
        <f t="shared" si="19"/>
        <v>8</v>
      </c>
      <c r="L42" s="14">
        <v>12.07</v>
      </c>
      <c r="M42" s="13">
        <f t="shared" si="20"/>
        <v>1</v>
      </c>
      <c r="N42" s="62">
        <f t="shared" si="21"/>
        <v>56.339999999999996</v>
      </c>
      <c r="O42" s="64">
        <f t="shared" si="22"/>
        <v>4</v>
      </c>
      <c r="P42" s="76" t="str">
        <f t="shared" si="23"/>
        <v>C</v>
      </c>
    </row>
    <row r="43" spans="1:16" ht="15">
      <c r="A43" s="17" t="s">
        <v>25</v>
      </c>
      <c r="B43" s="11" t="s">
        <v>119</v>
      </c>
      <c r="C43" s="11" t="s">
        <v>109</v>
      </c>
      <c r="D43" s="12">
        <f>12.385</f>
        <v>12.385</v>
      </c>
      <c r="E43" s="13">
        <f t="shared" si="16"/>
        <v>6</v>
      </c>
      <c r="F43" s="12">
        <v>11.4</v>
      </c>
      <c r="G43" s="13">
        <f t="shared" si="17"/>
        <v>8</v>
      </c>
      <c r="H43" s="14">
        <v>11.05</v>
      </c>
      <c r="I43" s="13">
        <f t="shared" si="18"/>
        <v>3</v>
      </c>
      <c r="J43" s="14">
        <v>10.85</v>
      </c>
      <c r="K43" s="13">
        <f t="shared" si="19"/>
        <v>7</v>
      </c>
      <c r="L43" s="14">
        <v>10.13</v>
      </c>
      <c r="M43" s="13">
        <f t="shared" si="20"/>
        <v>11</v>
      </c>
      <c r="N43" s="62">
        <f t="shared" si="21"/>
        <v>55.815000000000005</v>
      </c>
      <c r="O43" s="64">
        <f t="shared" si="22"/>
        <v>5</v>
      </c>
      <c r="P43" s="76" t="str">
        <f t="shared" si="23"/>
        <v>C</v>
      </c>
    </row>
    <row r="44" spans="1:16" ht="15">
      <c r="A44" s="19">
        <v>14</v>
      </c>
      <c r="B44" s="11" t="s">
        <v>121</v>
      </c>
      <c r="C44" s="11" t="s">
        <v>110</v>
      </c>
      <c r="D44" s="12">
        <v>11.57</v>
      </c>
      <c r="E44" s="13">
        <f t="shared" si="16"/>
        <v>10</v>
      </c>
      <c r="F44" s="12">
        <v>11.3</v>
      </c>
      <c r="G44" s="13">
        <f t="shared" si="17"/>
        <v>9</v>
      </c>
      <c r="H44" s="14">
        <v>10.55</v>
      </c>
      <c r="I44" s="13">
        <f t="shared" si="18"/>
        <v>5</v>
      </c>
      <c r="J44" s="14">
        <v>11.4</v>
      </c>
      <c r="K44" s="13">
        <f t="shared" si="19"/>
        <v>5</v>
      </c>
      <c r="L44" s="14">
        <v>10.63</v>
      </c>
      <c r="M44" s="13">
        <f t="shared" si="20"/>
        <v>7</v>
      </c>
      <c r="N44" s="62">
        <f t="shared" si="21"/>
        <v>55.45</v>
      </c>
      <c r="O44" s="64">
        <f t="shared" si="22"/>
        <v>6</v>
      </c>
      <c r="P44" s="76" t="str">
        <f t="shared" si="23"/>
        <v>C</v>
      </c>
    </row>
    <row r="45" spans="1:16" ht="15">
      <c r="A45" s="74" t="s">
        <v>80</v>
      </c>
      <c r="B45" s="68" t="s">
        <v>126</v>
      </c>
      <c r="C45" s="68" t="s">
        <v>127</v>
      </c>
      <c r="D45" s="69">
        <f>11.835</f>
        <v>11.835</v>
      </c>
      <c r="E45" s="70">
        <f t="shared" si="16"/>
        <v>9</v>
      </c>
      <c r="F45" s="69">
        <v>11.7</v>
      </c>
      <c r="G45" s="70">
        <f t="shared" si="17"/>
        <v>5</v>
      </c>
      <c r="H45" s="71">
        <v>10.65</v>
      </c>
      <c r="I45" s="70">
        <f t="shared" si="18"/>
        <v>4</v>
      </c>
      <c r="J45" s="71">
        <v>10.6</v>
      </c>
      <c r="K45" s="70">
        <f t="shared" si="19"/>
        <v>10</v>
      </c>
      <c r="L45" s="71">
        <v>10.33</v>
      </c>
      <c r="M45" s="70">
        <f t="shared" si="20"/>
        <v>8</v>
      </c>
      <c r="N45" s="77">
        <f t="shared" si="21"/>
        <v>55.115</v>
      </c>
      <c r="O45" s="78">
        <f t="shared" si="22"/>
        <v>7</v>
      </c>
      <c r="P45" s="79" t="str">
        <f t="shared" si="23"/>
        <v>C</v>
      </c>
    </row>
    <row r="46" spans="1:16" ht="15">
      <c r="A46" s="74" t="s">
        <v>28</v>
      </c>
      <c r="B46" s="68" t="s">
        <v>129</v>
      </c>
      <c r="C46" s="68" t="s">
        <v>127</v>
      </c>
      <c r="D46" s="69">
        <v>11.57</v>
      </c>
      <c r="E46" s="70">
        <f t="shared" si="16"/>
        <v>10</v>
      </c>
      <c r="F46" s="69">
        <v>12.15</v>
      </c>
      <c r="G46" s="70">
        <f t="shared" si="17"/>
        <v>3</v>
      </c>
      <c r="H46" s="71">
        <v>8.4</v>
      </c>
      <c r="I46" s="70">
        <f t="shared" si="18"/>
        <v>10</v>
      </c>
      <c r="J46" s="71">
        <v>11.2</v>
      </c>
      <c r="K46" s="70">
        <f t="shared" si="19"/>
        <v>6</v>
      </c>
      <c r="L46" s="71">
        <v>10.3</v>
      </c>
      <c r="M46" s="70">
        <f t="shared" si="20"/>
        <v>9</v>
      </c>
      <c r="N46" s="77">
        <f t="shared" si="21"/>
        <v>53.61999999999999</v>
      </c>
      <c r="O46" s="78">
        <f t="shared" si="22"/>
        <v>8</v>
      </c>
      <c r="P46" s="79" t="str">
        <f t="shared" si="23"/>
        <v>P</v>
      </c>
    </row>
    <row r="47" spans="1:16" ht="15">
      <c r="A47" s="72">
        <v>16</v>
      </c>
      <c r="B47" s="68" t="s">
        <v>128</v>
      </c>
      <c r="C47" s="68" t="s">
        <v>127</v>
      </c>
      <c r="D47" s="69">
        <v>12.52</v>
      </c>
      <c r="E47" s="70">
        <f t="shared" si="16"/>
        <v>5</v>
      </c>
      <c r="F47" s="69">
        <v>11.85</v>
      </c>
      <c r="G47" s="70">
        <f t="shared" si="17"/>
        <v>4</v>
      </c>
      <c r="H47" s="71">
        <v>8.9</v>
      </c>
      <c r="I47" s="70">
        <f t="shared" si="18"/>
        <v>9</v>
      </c>
      <c r="J47" s="71">
        <v>9.95</v>
      </c>
      <c r="K47" s="70">
        <f t="shared" si="19"/>
        <v>12</v>
      </c>
      <c r="L47" s="71">
        <v>10</v>
      </c>
      <c r="M47" s="70">
        <f t="shared" si="20"/>
        <v>12</v>
      </c>
      <c r="N47" s="77">
        <f t="shared" si="21"/>
        <v>53.22</v>
      </c>
      <c r="O47" s="78">
        <f t="shared" si="22"/>
        <v>9</v>
      </c>
      <c r="P47" s="79" t="str">
        <f t="shared" si="23"/>
        <v>P</v>
      </c>
    </row>
    <row r="48" spans="1:16" ht="15">
      <c r="A48" s="17" t="s">
        <v>182</v>
      </c>
      <c r="B48" s="11" t="s">
        <v>193</v>
      </c>
      <c r="C48" s="11" t="s">
        <v>111</v>
      </c>
      <c r="D48" s="12">
        <v>12.05</v>
      </c>
      <c r="E48" s="13">
        <f t="shared" si="16"/>
        <v>7</v>
      </c>
      <c r="F48" s="14">
        <f>4+10-((2.3+2.4)/2)</f>
        <v>11.65</v>
      </c>
      <c r="G48" s="13">
        <f t="shared" si="17"/>
        <v>6</v>
      </c>
      <c r="H48" s="14">
        <f>8.25</f>
        <v>8.25</v>
      </c>
      <c r="I48" s="13">
        <f t="shared" si="18"/>
        <v>11</v>
      </c>
      <c r="J48" s="14">
        <v>10.15</v>
      </c>
      <c r="K48" s="13">
        <f t="shared" si="19"/>
        <v>11</v>
      </c>
      <c r="L48" s="14">
        <v>10.27</v>
      </c>
      <c r="M48" s="13">
        <f t="shared" si="20"/>
        <v>10</v>
      </c>
      <c r="N48" s="62">
        <f t="shared" si="21"/>
        <v>52.370000000000005</v>
      </c>
      <c r="O48" s="64">
        <f t="shared" si="22"/>
        <v>10</v>
      </c>
      <c r="P48" s="76" t="str">
        <f t="shared" si="23"/>
        <v>P</v>
      </c>
    </row>
    <row r="49" spans="1:16" ht="15">
      <c r="A49" s="17" t="s">
        <v>77</v>
      </c>
      <c r="B49" s="11" t="s">
        <v>192</v>
      </c>
      <c r="C49" s="11" t="s">
        <v>120</v>
      </c>
      <c r="D49" s="12">
        <v>12.035</v>
      </c>
      <c r="E49" s="13">
        <f t="shared" si="16"/>
        <v>8</v>
      </c>
      <c r="F49" s="12">
        <v>11.25</v>
      </c>
      <c r="G49" s="13">
        <f t="shared" si="17"/>
        <v>10</v>
      </c>
      <c r="H49" s="14">
        <v>7.15</v>
      </c>
      <c r="I49" s="13">
        <f t="shared" si="18"/>
        <v>12</v>
      </c>
      <c r="J49" s="14">
        <v>10.7</v>
      </c>
      <c r="K49" s="13">
        <f t="shared" si="19"/>
        <v>9</v>
      </c>
      <c r="L49" s="14">
        <v>10.73</v>
      </c>
      <c r="M49" s="13">
        <f t="shared" si="20"/>
        <v>6</v>
      </c>
      <c r="N49" s="62">
        <f t="shared" si="21"/>
        <v>51.86500000000001</v>
      </c>
      <c r="O49" s="64">
        <f t="shared" si="22"/>
        <v>11</v>
      </c>
      <c r="P49" s="76" t="str">
        <f t="shared" si="23"/>
        <v>F</v>
      </c>
    </row>
    <row r="50" spans="1:16" ht="15">
      <c r="A50" s="17" t="s">
        <v>24</v>
      </c>
      <c r="B50" s="11" t="s">
        <v>194</v>
      </c>
      <c r="C50" s="11" t="s">
        <v>190</v>
      </c>
      <c r="D50" s="12">
        <v>6.02</v>
      </c>
      <c r="E50" s="13">
        <f t="shared" si="16"/>
        <v>12</v>
      </c>
      <c r="F50" s="12">
        <f>2.5+10-((3+3.1)/2)</f>
        <v>9.45</v>
      </c>
      <c r="G50" s="13">
        <f t="shared" si="17"/>
        <v>12</v>
      </c>
      <c r="H50" s="14">
        <v>10.55</v>
      </c>
      <c r="I50" s="13">
        <f t="shared" si="18"/>
        <v>5</v>
      </c>
      <c r="J50" s="14">
        <f>14-1.8</f>
        <v>12.2</v>
      </c>
      <c r="K50" s="13">
        <f t="shared" si="19"/>
        <v>1</v>
      </c>
      <c r="L50" s="14">
        <v>11.1</v>
      </c>
      <c r="M50" s="13">
        <f t="shared" si="20"/>
        <v>4</v>
      </c>
      <c r="N50" s="62">
        <f t="shared" si="21"/>
        <v>49.32</v>
      </c>
      <c r="O50" s="64">
        <f t="shared" si="22"/>
        <v>12</v>
      </c>
      <c r="P50" s="76" t="str">
        <f t="shared" si="23"/>
        <v>F</v>
      </c>
    </row>
    <row r="51" spans="1:20" ht="15">
      <c r="A51" s="3"/>
      <c r="B51" s="6"/>
      <c r="C51" s="6"/>
      <c r="E51" s="20"/>
      <c r="F51" s="20"/>
      <c r="G51" s="20"/>
      <c r="H51" s="20"/>
      <c r="I51" s="20"/>
      <c r="J51" s="20"/>
      <c r="K51" s="20"/>
      <c r="L51" s="20"/>
      <c r="M51" s="20"/>
      <c r="N51" s="80"/>
      <c r="O51" s="80"/>
      <c r="P51" s="80"/>
      <c r="Q51" s="20"/>
      <c r="R51" s="20"/>
      <c r="S51" s="20"/>
      <c r="T51" s="20"/>
    </row>
    <row r="52" spans="1:16" s="45" customFormat="1" ht="15.75">
      <c r="A52" s="49"/>
      <c r="B52" s="54" t="s">
        <v>108</v>
      </c>
      <c r="D52" s="49"/>
      <c r="N52" s="54"/>
      <c r="O52" s="54"/>
      <c r="P52" s="54"/>
    </row>
    <row r="53" spans="1:21" ht="15">
      <c r="A53" s="3"/>
      <c r="B53" s="6"/>
      <c r="C53" s="6"/>
      <c r="D53" s="22"/>
      <c r="E53" s="6"/>
      <c r="F53" s="6"/>
      <c r="G53" s="6"/>
      <c r="H53" s="6"/>
      <c r="I53" s="6"/>
      <c r="J53" s="6"/>
      <c r="K53" s="6"/>
      <c r="L53" s="6"/>
      <c r="M53" s="6"/>
      <c r="N53" s="82"/>
      <c r="O53" s="82"/>
      <c r="P53" s="82"/>
      <c r="Q53" s="6"/>
      <c r="S53" s="6"/>
      <c r="T53" s="6"/>
      <c r="U53" s="6"/>
    </row>
    <row r="54" spans="1:16" ht="15">
      <c r="A54" s="73" t="s">
        <v>30</v>
      </c>
      <c r="B54" s="68" t="s">
        <v>131</v>
      </c>
      <c r="C54" s="68" t="s">
        <v>149</v>
      </c>
      <c r="D54" s="69">
        <v>10.84</v>
      </c>
      <c r="E54" s="70">
        <f>RANK(D54,D$54:D$55)</f>
        <v>2</v>
      </c>
      <c r="F54" s="71">
        <v>11.75</v>
      </c>
      <c r="G54" s="70">
        <f>RANK(F54,F$54:F$55)</f>
        <v>2</v>
      </c>
      <c r="H54" s="71">
        <v>11.35</v>
      </c>
      <c r="I54" s="70">
        <f>RANK(H54,H$54:H$55)</f>
        <v>1</v>
      </c>
      <c r="J54" s="71">
        <v>11.55</v>
      </c>
      <c r="K54" s="70">
        <f>RANK(J54,J$54:J$55)</f>
        <v>1</v>
      </c>
      <c r="L54" s="71">
        <v>11.47</v>
      </c>
      <c r="M54" s="70">
        <f>RANK(L54,L$54:L$55)</f>
        <v>1</v>
      </c>
      <c r="N54" s="77">
        <f>D54+F54+H54+J54+L54</f>
        <v>56.959999999999994</v>
      </c>
      <c r="O54" s="78">
        <f>RANK(N54,N$54:N$55)</f>
        <v>1</v>
      </c>
      <c r="P54" s="79" t="str">
        <f>IF(N54&lt;52,"F",(IF(N54&lt;55,"P",IF(N54&lt;60,"C","D"))))</f>
        <v>C</v>
      </c>
    </row>
    <row r="55" spans="1:21" ht="15">
      <c r="A55" s="17" t="s">
        <v>29</v>
      </c>
      <c r="B55" s="11" t="s">
        <v>195</v>
      </c>
      <c r="C55" s="23" t="s">
        <v>117</v>
      </c>
      <c r="D55" s="12">
        <v>12.72</v>
      </c>
      <c r="E55" s="13">
        <f>RANK(D55,D$54:D$55)</f>
        <v>1</v>
      </c>
      <c r="F55" s="14">
        <v>12.25</v>
      </c>
      <c r="G55" s="13">
        <f>RANK(F55,F$54:F$55)</f>
        <v>1</v>
      </c>
      <c r="H55" s="14">
        <v>10.05</v>
      </c>
      <c r="I55" s="13">
        <f>RANK(H55,H$54:H$55)</f>
        <v>2</v>
      </c>
      <c r="J55" s="14">
        <v>10.55</v>
      </c>
      <c r="K55" s="13">
        <f>RANK(J55,J$54:J$55)</f>
        <v>2</v>
      </c>
      <c r="L55" s="14">
        <v>9.83</v>
      </c>
      <c r="M55" s="13">
        <f>RANK(L55,L$54:L$55)</f>
        <v>2</v>
      </c>
      <c r="N55" s="62">
        <f>D55+F55+H55+J55+L55</f>
        <v>55.39999999999999</v>
      </c>
      <c r="O55" s="64">
        <f>RANK(N55,N$54:N$55)</f>
        <v>2</v>
      </c>
      <c r="P55" s="76" t="str">
        <f>IF(N55&lt;52,"F",(IF(N55&lt;55,"P",IF(N55&lt;60,"C","D"))))</f>
        <v>C</v>
      </c>
      <c r="Q55" s="6"/>
      <c r="S55" s="6"/>
      <c r="T55" s="6"/>
      <c r="U55" s="6"/>
    </row>
    <row r="56" spans="1:16" ht="15">
      <c r="A56" s="3"/>
      <c r="B56" s="6"/>
      <c r="C56" s="6"/>
      <c r="D56" s="22"/>
      <c r="E56" s="6"/>
      <c r="F56" s="6"/>
      <c r="G56" s="6"/>
      <c r="H56" s="6"/>
      <c r="I56" s="6"/>
      <c r="J56" s="6"/>
      <c r="K56" s="6"/>
      <c r="L56" s="6"/>
      <c r="M56" s="6"/>
      <c r="N56" s="82"/>
      <c r="O56" s="82"/>
      <c r="P56" s="82"/>
    </row>
    <row r="57" spans="2:16" s="45" customFormat="1" ht="15.75">
      <c r="B57" s="54" t="s">
        <v>11</v>
      </c>
      <c r="D57" s="49"/>
      <c r="N57" s="54"/>
      <c r="O57" s="54"/>
      <c r="P57" s="54"/>
    </row>
    <row r="58" spans="1:16" ht="15">
      <c r="A58" s="3"/>
      <c r="B58" s="6"/>
      <c r="C58" s="6"/>
      <c r="D58" s="22"/>
      <c r="E58" s="6"/>
      <c r="F58" s="6"/>
      <c r="G58" s="6"/>
      <c r="H58" s="6"/>
      <c r="I58" s="6"/>
      <c r="J58" s="6"/>
      <c r="K58" s="6"/>
      <c r="L58" s="6"/>
      <c r="M58" s="6"/>
      <c r="N58" s="82"/>
      <c r="O58" s="82"/>
      <c r="P58" s="82"/>
    </row>
    <row r="59" spans="1:16" ht="15">
      <c r="A59" s="24">
        <v>2</v>
      </c>
      <c r="B59" s="25" t="s">
        <v>78</v>
      </c>
      <c r="C59" s="25" t="s">
        <v>110</v>
      </c>
      <c r="D59" s="12">
        <v>12.285</v>
      </c>
      <c r="E59" s="13">
        <f>RANK(D59,D$59:D$62)</f>
        <v>1</v>
      </c>
      <c r="F59" s="12">
        <v>12.4</v>
      </c>
      <c r="G59" s="13">
        <f>RANK(F59,F$59:F$62)</f>
        <v>1</v>
      </c>
      <c r="H59" s="14">
        <v>11.5</v>
      </c>
      <c r="I59" s="13">
        <f>RANK(H59,H$59:H$62)</f>
        <v>2</v>
      </c>
      <c r="J59" s="14">
        <v>11.2</v>
      </c>
      <c r="K59" s="13">
        <f>RANK(J59,J$59:J$62)</f>
        <v>2</v>
      </c>
      <c r="L59" s="14">
        <v>11.5</v>
      </c>
      <c r="M59" s="13">
        <f>RANK(L59,L$59:L$62)</f>
        <v>2</v>
      </c>
      <c r="N59" s="62">
        <f>D59+F59+H59+J59+L59</f>
        <v>58.885000000000005</v>
      </c>
      <c r="O59" s="64">
        <f>RANK(N59,N$59:N$62)</f>
        <v>1</v>
      </c>
      <c r="P59" s="76" t="str">
        <f>IF(N59&lt;52,"F",(IF(N59&lt;55,"P",IF(N59&lt;60,"C","D"))))</f>
        <v>C</v>
      </c>
    </row>
    <row r="60" spans="1:16" ht="15">
      <c r="A60" s="24">
        <v>1</v>
      </c>
      <c r="B60" s="25" t="s">
        <v>79</v>
      </c>
      <c r="C60" s="25" t="s">
        <v>110</v>
      </c>
      <c r="D60" s="12">
        <f>((3.5+4+10+10)/2)-((1.4+1.2+1.6+3.5+3+3.4)/6)</f>
        <v>11.4</v>
      </c>
      <c r="E60" s="13">
        <f>RANK(D60,D$59:D$62)</f>
        <v>3</v>
      </c>
      <c r="F60" s="12">
        <v>9.85</v>
      </c>
      <c r="G60" s="13">
        <f>RANK(F60,F$59:F$62)</f>
        <v>3</v>
      </c>
      <c r="H60" s="14">
        <v>11.2</v>
      </c>
      <c r="I60" s="13">
        <f>RANK(H60,H$59:H$62)</f>
        <v>3</v>
      </c>
      <c r="J60" s="14">
        <v>11.65</v>
      </c>
      <c r="K60" s="13">
        <f>RANK(J60,J$59:J$62)</f>
        <v>1</v>
      </c>
      <c r="L60" s="14">
        <f>14-1.27</f>
        <v>12.73</v>
      </c>
      <c r="M60" s="13">
        <f>RANK(L60,L$59:L$62)</f>
        <v>1</v>
      </c>
      <c r="N60" s="62">
        <f>D60+F60+H60+J60+L60</f>
        <v>56.83</v>
      </c>
      <c r="O60" s="64">
        <f>RANK(N60,N$59:N$62)</f>
        <v>2</v>
      </c>
      <c r="P60" s="76" t="str">
        <f>IF(N60&lt;52,"F",(IF(N60&lt;55,"P",IF(N60&lt;60,"C","D"))))</f>
        <v>C</v>
      </c>
    </row>
    <row r="61" spans="1:16" ht="15">
      <c r="A61" s="24">
        <v>3</v>
      </c>
      <c r="B61" s="25" t="s">
        <v>137</v>
      </c>
      <c r="C61" s="25" t="s">
        <v>117</v>
      </c>
      <c r="D61" s="12">
        <v>12.155</v>
      </c>
      <c r="E61" s="13">
        <f>RANK(D61,D$59:D$62)</f>
        <v>2</v>
      </c>
      <c r="F61" s="12">
        <v>10.2</v>
      </c>
      <c r="G61" s="13">
        <f>RANK(F61,F$59:F$62)</f>
        <v>2</v>
      </c>
      <c r="H61" s="14">
        <v>10.5</v>
      </c>
      <c r="I61" s="13">
        <f>RANK(H61,H$59:H$62)</f>
        <v>4</v>
      </c>
      <c r="J61" s="14">
        <v>8.75</v>
      </c>
      <c r="K61" s="13">
        <f>RANK(J61,J$59:J$62)</f>
        <v>4</v>
      </c>
      <c r="L61" s="14">
        <v>10.37</v>
      </c>
      <c r="M61" s="13">
        <f>RANK(L61,L$59:L$62)</f>
        <v>3</v>
      </c>
      <c r="N61" s="62">
        <f>D61+F61+H61+J61+L61</f>
        <v>51.974999999999994</v>
      </c>
      <c r="O61" s="64">
        <f>RANK(N61,N$59:N$62)</f>
        <v>3</v>
      </c>
      <c r="P61" s="76" t="str">
        <f>IF(N61&lt;52,"F",(IF(N61&lt;55,"P",IF(N61&lt;60,"C","D"))))</f>
        <v>F</v>
      </c>
    </row>
    <row r="62" spans="1:16" ht="15">
      <c r="A62" s="24">
        <v>5</v>
      </c>
      <c r="B62" s="25" t="s">
        <v>76</v>
      </c>
      <c r="C62" s="25" t="s">
        <v>115</v>
      </c>
      <c r="D62" s="12">
        <v>11.355</v>
      </c>
      <c r="E62" s="13">
        <f>RANK(D62,D$59:D$62)</f>
        <v>4</v>
      </c>
      <c r="F62" s="12">
        <v>6.75</v>
      </c>
      <c r="G62" s="13">
        <f>RANK(F62,F$59:F$62)</f>
        <v>4</v>
      </c>
      <c r="H62" s="14">
        <v>11.8</v>
      </c>
      <c r="I62" s="13">
        <f>RANK(H62,H$59:H$62)</f>
        <v>1</v>
      </c>
      <c r="J62" s="14">
        <v>9.35</v>
      </c>
      <c r="K62" s="13">
        <f>RANK(J62,J$59:J$62)</f>
        <v>3</v>
      </c>
      <c r="L62" s="14">
        <v>10.23</v>
      </c>
      <c r="M62" s="13">
        <f>RANK(L62,L$59:L$62)</f>
        <v>4</v>
      </c>
      <c r="N62" s="62">
        <f>D62+F62+H62+J62+L62</f>
        <v>49.485</v>
      </c>
      <c r="O62" s="64">
        <f>RANK(N62,N$59:N$62)</f>
        <v>4</v>
      </c>
      <c r="P62" s="76" t="str">
        <f>IF(N62&lt;52,"F",(IF(N62&lt;55,"P",IF(N62&lt;60,"C","D"))))</f>
        <v>F</v>
      </c>
    </row>
    <row r="63" spans="1:12" ht="15">
      <c r="A63" s="3"/>
      <c r="B63" s="6"/>
      <c r="C63" s="6"/>
      <c r="F63" s="20"/>
      <c r="H63" s="20"/>
      <c r="J63" s="20"/>
      <c r="L63" s="20"/>
    </row>
    <row r="64" spans="1:16" s="45" customFormat="1" ht="15.75">
      <c r="A64" s="49"/>
      <c r="B64" s="54" t="s">
        <v>12</v>
      </c>
      <c r="D64" s="49"/>
      <c r="N64" s="54"/>
      <c r="O64" s="54"/>
      <c r="P64" s="58"/>
    </row>
    <row r="65" spans="1:12" ht="15">
      <c r="A65" s="3"/>
      <c r="B65" s="6"/>
      <c r="C65" s="6"/>
      <c r="F65" s="20"/>
      <c r="H65" s="20"/>
      <c r="J65" s="20"/>
      <c r="L65" s="20"/>
    </row>
    <row r="66" spans="1:16" ht="15">
      <c r="A66" s="21" t="s">
        <v>83</v>
      </c>
      <c r="B66" s="11" t="s">
        <v>160</v>
      </c>
      <c r="C66" s="11" t="s">
        <v>117</v>
      </c>
      <c r="D66" s="12">
        <v>12.135</v>
      </c>
      <c r="E66" s="13">
        <f>RANK(D66,D$66:D$69)</f>
        <v>3</v>
      </c>
      <c r="F66" s="14">
        <v>11.1</v>
      </c>
      <c r="G66" s="13">
        <f>RANK(F66,F$66:F$69)</f>
        <v>2</v>
      </c>
      <c r="H66" s="14">
        <v>11.65</v>
      </c>
      <c r="I66" s="13">
        <f>RANK(H66,H$66:H$69)</f>
        <v>1</v>
      </c>
      <c r="J66" s="14">
        <v>10.75</v>
      </c>
      <c r="K66" s="13">
        <f>RANK(J66,J$66:J$69)</f>
        <v>3</v>
      </c>
      <c r="L66" s="14">
        <v>9.87</v>
      </c>
      <c r="M66" s="13">
        <f>RANK(L66,L$66:L$69)</f>
        <v>3</v>
      </c>
      <c r="N66" s="62">
        <f>D66+F66+H66+J66+L66</f>
        <v>55.504999999999995</v>
      </c>
      <c r="O66" s="64">
        <f>RANK(N66,N$66:N$69)</f>
        <v>1</v>
      </c>
      <c r="P66" s="76" t="str">
        <f>IF(N66&lt;52,"F",(IF(N66&lt;55,"P",IF(N66&lt;60,"C","D"))))</f>
        <v>C</v>
      </c>
    </row>
    <row r="67" spans="1:16" ht="15">
      <c r="A67" s="21" t="s">
        <v>85</v>
      </c>
      <c r="B67" s="11" t="s">
        <v>196</v>
      </c>
      <c r="C67" s="11" t="s">
        <v>118</v>
      </c>
      <c r="D67" s="12">
        <v>12.305</v>
      </c>
      <c r="E67" s="13">
        <f>RANK(D67,D$66:D$69)</f>
        <v>1</v>
      </c>
      <c r="F67" s="14">
        <v>12.45</v>
      </c>
      <c r="G67" s="13">
        <f>RANK(F67,F$66:F$69)</f>
        <v>1</v>
      </c>
      <c r="H67" s="14">
        <v>9.7</v>
      </c>
      <c r="I67" s="13">
        <f>RANK(H67,H$66:H$69)</f>
        <v>4</v>
      </c>
      <c r="J67" s="14">
        <v>11.3</v>
      </c>
      <c r="K67" s="13">
        <f>RANK(J67,J$66:J$69)</f>
        <v>1</v>
      </c>
      <c r="L67" s="14">
        <v>9.73</v>
      </c>
      <c r="M67" s="13">
        <f>RANK(L67,L$66:L$69)</f>
        <v>4</v>
      </c>
      <c r="N67" s="62">
        <f>D67+F67+H67+J67+L67</f>
        <v>55.485</v>
      </c>
      <c r="O67" s="64">
        <f>RANK(N67,N$66:N$69)</f>
        <v>2</v>
      </c>
      <c r="P67" s="76" t="str">
        <f>IF(N67&lt;52,"F",(IF(N67&lt;55,"P",IF(N67&lt;60,"C","D"))))</f>
        <v>C</v>
      </c>
    </row>
    <row r="68" spans="1:16" ht="15">
      <c r="A68" s="21" t="s">
        <v>125</v>
      </c>
      <c r="B68" s="11" t="s">
        <v>163</v>
      </c>
      <c r="C68" s="11" t="s">
        <v>117</v>
      </c>
      <c r="D68" s="12">
        <v>12.22</v>
      </c>
      <c r="E68" s="13">
        <f>RANK(D68,D$66:D$69)</f>
        <v>2</v>
      </c>
      <c r="F68" s="14">
        <v>11.05</v>
      </c>
      <c r="G68" s="13">
        <f>RANK(F68,F$66:F$69)</f>
        <v>3</v>
      </c>
      <c r="H68" s="14">
        <v>10.8</v>
      </c>
      <c r="I68" s="13">
        <f>RANK(H68,H$66:H$69)</f>
        <v>2</v>
      </c>
      <c r="J68" s="14">
        <v>10.8</v>
      </c>
      <c r="K68" s="13">
        <f>RANK(J68,J$66:J$69)</f>
        <v>2</v>
      </c>
      <c r="L68" s="14">
        <v>10.6</v>
      </c>
      <c r="M68" s="13">
        <f>RANK(L68,L$66:L$69)</f>
        <v>2</v>
      </c>
      <c r="N68" s="62">
        <f>D68+F68+H68+J68+L68</f>
        <v>55.470000000000006</v>
      </c>
      <c r="O68" s="64">
        <f>RANK(N68,N$66:N$69)</f>
        <v>3</v>
      </c>
      <c r="P68" s="76" t="str">
        <f>IF(N68&lt;52,"F",(IF(N68&lt;55,"P",IF(N68&lt;60,"C","D"))))</f>
        <v>C</v>
      </c>
    </row>
    <row r="69" spans="1:16" ht="15">
      <c r="A69" s="21" t="s">
        <v>185</v>
      </c>
      <c r="B69" s="11" t="s">
        <v>74</v>
      </c>
      <c r="C69" s="11" t="s">
        <v>176</v>
      </c>
      <c r="D69" s="12">
        <v>11.77</v>
      </c>
      <c r="E69" s="13">
        <f>RANK(D69,D$66:D$69)</f>
        <v>4</v>
      </c>
      <c r="F69" s="14">
        <v>10.35</v>
      </c>
      <c r="G69" s="13">
        <f>RANK(F69,F$66:F$69)</f>
        <v>4</v>
      </c>
      <c r="H69" s="14">
        <v>10.65</v>
      </c>
      <c r="I69" s="13">
        <f>RANK(H69,H$66:H$69)</f>
        <v>3</v>
      </c>
      <c r="J69" s="14">
        <v>10.75</v>
      </c>
      <c r="K69" s="13">
        <f>RANK(J69,J$66:J$69)</f>
        <v>3</v>
      </c>
      <c r="L69" s="14">
        <v>11.53</v>
      </c>
      <c r="M69" s="13">
        <f>RANK(L69,L$66:L$69)</f>
        <v>1</v>
      </c>
      <c r="N69" s="62">
        <f>D69+F69+H69+J69+L69</f>
        <v>55.05</v>
      </c>
      <c r="O69" s="64">
        <f>RANK(N69,N$66:N$69)</f>
        <v>4</v>
      </c>
      <c r="P69" s="76" t="str">
        <f>IF(N69&lt;52,"F",(IF(N69&lt;55,"P",IF(N69&lt;60,"C","D"))))</f>
        <v>C</v>
      </c>
    </row>
    <row r="70" ht="15">
      <c r="A70" s="3"/>
    </row>
    <row r="71" spans="1:16" s="45" customFormat="1" ht="15.75">
      <c r="A71" s="49"/>
      <c r="B71" s="54" t="s">
        <v>270</v>
      </c>
      <c r="D71" s="47"/>
      <c r="F71" s="61"/>
      <c r="H71" s="61"/>
      <c r="J71" s="61"/>
      <c r="L71" s="61"/>
      <c r="N71" s="54"/>
      <c r="O71" s="54"/>
      <c r="P71" s="58"/>
    </row>
    <row r="72" spans="1:12" ht="15">
      <c r="A72" s="3"/>
      <c r="B72" s="6"/>
      <c r="C72" s="6"/>
      <c r="F72" s="20"/>
      <c r="H72" s="20"/>
      <c r="J72" s="20"/>
      <c r="L72" s="20"/>
    </row>
    <row r="73" spans="1:15" ht="15">
      <c r="A73" s="17" t="s">
        <v>89</v>
      </c>
      <c r="B73" s="11" t="s">
        <v>197</v>
      </c>
      <c r="C73" s="11" t="s">
        <v>116</v>
      </c>
      <c r="D73" s="12">
        <f>11.755</f>
        <v>11.755</v>
      </c>
      <c r="E73" s="13">
        <f>RANK(D73,D$73:D$74)</f>
        <v>1</v>
      </c>
      <c r="F73" s="14">
        <v>9.5</v>
      </c>
      <c r="G73" s="13">
        <f>RANK(F73,F$73:F$74)</f>
        <v>1</v>
      </c>
      <c r="H73" s="14">
        <v>7.95</v>
      </c>
      <c r="I73" s="13">
        <f>RANK(H73,H$73:H$74)</f>
        <v>1</v>
      </c>
      <c r="J73" s="14">
        <v>11.5</v>
      </c>
      <c r="K73" s="13">
        <f>RANK(J73,J$73:J$74)</f>
        <v>1</v>
      </c>
      <c r="L73" s="14">
        <v>11.53</v>
      </c>
      <c r="M73" s="13">
        <f>RANK(L73,L$73:L$74)</f>
        <v>1</v>
      </c>
      <c r="N73" s="62">
        <f>D73+F73+H73+J73+L73</f>
        <v>52.235</v>
      </c>
      <c r="O73" s="64">
        <f>RANK(N73,N$73:N$74)</f>
        <v>1</v>
      </c>
    </row>
    <row r="74" spans="1:15" ht="15">
      <c r="A74" s="17" t="s">
        <v>31</v>
      </c>
      <c r="B74" s="11" t="s">
        <v>93</v>
      </c>
      <c r="C74" s="11" t="s">
        <v>110</v>
      </c>
      <c r="D74" s="12">
        <v>11.055</v>
      </c>
      <c r="E74" s="13">
        <f>RANK(D74,D$73:D$74)</f>
        <v>2</v>
      </c>
      <c r="F74" s="26">
        <v>0</v>
      </c>
      <c r="G74" s="13">
        <f>RANK(F74,F$73:F$74)</f>
        <v>2</v>
      </c>
      <c r="H74" s="14">
        <v>7.2</v>
      </c>
      <c r="I74" s="13">
        <f>RANK(H74,H$73:H$74)</f>
        <v>2</v>
      </c>
      <c r="J74" s="14">
        <v>9.95</v>
      </c>
      <c r="K74" s="13">
        <f>RANK(J74,J$73:J$74)</f>
        <v>2</v>
      </c>
      <c r="L74" s="12">
        <v>9.47</v>
      </c>
      <c r="M74" s="13">
        <f>RANK(L74,L$73:L$74)</f>
        <v>2</v>
      </c>
      <c r="N74" s="62">
        <f>D74+F74+H74+J74+L74</f>
        <v>37.675</v>
      </c>
      <c r="O74" s="64">
        <f>RANK(N74,N$73:N$74)</f>
        <v>2</v>
      </c>
    </row>
    <row r="75" ht="15">
      <c r="A75" s="3"/>
    </row>
    <row r="76" spans="1:16" s="45" customFormat="1" ht="15.75">
      <c r="A76" s="49"/>
      <c r="B76" s="54" t="s">
        <v>269</v>
      </c>
      <c r="D76" s="47"/>
      <c r="F76" s="61"/>
      <c r="H76" s="61"/>
      <c r="J76" s="61"/>
      <c r="L76" s="61"/>
      <c r="N76" s="54"/>
      <c r="O76" s="54"/>
      <c r="P76" s="58"/>
    </row>
    <row r="77" spans="1:12" ht="15">
      <c r="A77" s="3"/>
      <c r="B77" s="6"/>
      <c r="C77" s="6"/>
      <c r="F77" s="20"/>
      <c r="H77" s="20"/>
      <c r="J77" s="20"/>
      <c r="L77" s="20"/>
    </row>
    <row r="78" spans="1:15" ht="15">
      <c r="A78" s="74" t="s">
        <v>199</v>
      </c>
      <c r="B78" s="68" t="s">
        <v>86</v>
      </c>
      <c r="C78" s="68" t="s">
        <v>149</v>
      </c>
      <c r="D78" s="84">
        <v>11.735</v>
      </c>
      <c r="E78" s="70">
        <f>RANK(D78,D$78:D$80)</f>
        <v>3</v>
      </c>
      <c r="F78" s="85">
        <v>11.7</v>
      </c>
      <c r="G78" s="70">
        <f>RANK(F78,F$78:F$80)</f>
        <v>1</v>
      </c>
      <c r="H78" s="85">
        <v>8.75</v>
      </c>
      <c r="I78" s="70">
        <f>RANK(H78,H$78:H$80)</f>
        <v>2</v>
      </c>
      <c r="J78" s="85">
        <v>11.5</v>
      </c>
      <c r="K78" s="70">
        <f>RANK(J78,J$78:J$80)</f>
        <v>2</v>
      </c>
      <c r="L78" s="71">
        <v>10.07</v>
      </c>
      <c r="M78" s="70">
        <f>RANK(L78,L$78:L$80)</f>
        <v>2</v>
      </c>
      <c r="N78" s="86">
        <f>D78+F78+H78+J78+L78</f>
        <v>53.755</v>
      </c>
      <c r="O78" s="78">
        <f>RANK(N78,N$78:N$80)</f>
        <v>1</v>
      </c>
    </row>
    <row r="79" spans="1:15" ht="15">
      <c r="A79" s="18" t="s">
        <v>32</v>
      </c>
      <c r="B79" s="11" t="s">
        <v>66</v>
      </c>
      <c r="C79" s="11" t="s">
        <v>120</v>
      </c>
      <c r="D79" s="28">
        <v>11.785</v>
      </c>
      <c r="E79" s="13">
        <f>RANK(D79,D$78:D$80)</f>
        <v>2</v>
      </c>
      <c r="F79" s="29">
        <v>9.4</v>
      </c>
      <c r="G79" s="13">
        <f>RANK(F79,F$78:F$80)</f>
        <v>3</v>
      </c>
      <c r="H79" s="29">
        <v>8.55</v>
      </c>
      <c r="I79" s="13">
        <f>RANK(H79,H$78:H$80)</f>
        <v>3</v>
      </c>
      <c r="J79" s="29">
        <v>11.65</v>
      </c>
      <c r="K79" s="13">
        <f>RANK(J79,J$78:J$80)</f>
        <v>1</v>
      </c>
      <c r="L79" s="29">
        <v>11</v>
      </c>
      <c r="M79" s="13">
        <f>RANK(L79,L$78:L$80)</f>
        <v>1</v>
      </c>
      <c r="N79" s="83">
        <f>D79+F79+H79+J79+L79</f>
        <v>52.385000000000005</v>
      </c>
      <c r="O79" s="64">
        <f>RANK(N79,N$78:N$80)</f>
        <v>2</v>
      </c>
    </row>
    <row r="80" spans="1:15" ht="15">
      <c r="A80" s="74" t="s">
        <v>198</v>
      </c>
      <c r="B80" s="68" t="s">
        <v>87</v>
      </c>
      <c r="C80" s="68" t="s">
        <v>149</v>
      </c>
      <c r="D80" s="69">
        <v>12.005</v>
      </c>
      <c r="E80" s="70">
        <f>RANK(D80,D$78:D$80)</f>
        <v>1</v>
      </c>
      <c r="F80" s="71">
        <v>10.05</v>
      </c>
      <c r="G80" s="70">
        <f>RANK(F80,F$78:F$80)</f>
        <v>2</v>
      </c>
      <c r="H80" s="71">
        <v>9.55</v>
      </c>
      <c r="I80" s="70">
        <f>RANK(H80,H$78:H$80)</f>
        <v>1</v>
      </c>
      <c r="J80" s="71">
        <v>10.6</v>
      </c>
      <c r="K80" s="70">
        <f>RANK(J80,J$78:J$80)</f>
        <v>3</v>
      </c>
      <c r="L80" s="71">
        <v>9.8</v>
      </c>
      <c r="M80" s="70">
        <f>RANK(L80,L$78:L$80)</f>
        <v>3</v>
      </c>
      <c r="N80" s="77">
        <f>D80+F80+H80+J80+L80</f>
        <v>52.004999999999995</v>
      </c>
      <c r="O80" s="78">
        <f>RANK(N80,N$78:N$80)</f>
        <v>3</v>
      </c>
    </row>
    <row r="81" ht="15">
      <c r="A81" s="3"/>
    </row>
  </sheetData>
  <sheetProtection/>
  <mergeCells count="2">
    <mergeCell ref="A1:P1"/>
    <mergeCell ref="A2:P2"/>
  </mergeCells>
  <conditionalFormatting sqref="P81 P70 O54:O55 D64:F64 P75 O28:O35 N64 O39:O50 O59:O65536 H64 O3:O24">
    <cfRule type="cellIs" priority="65" dxfId="13" operator="equal" stopIfTrue="1">
      <formula>1</formula>
    </cfRule>
    <cfRule type="cellIs" priority="66" dxfId="12" operator="equal" stopIfTrue="1">
      <formula>2</formula>
    </cfRule>
    <cfRule type="cellIs" priority="67" dxfId="11" operator="equal" stopIfTrue="1">
      <formula>3</formula>
    </cfRule>
  </conditionalFormatting>
  <conditionalFormatting sqref="J64">
    <cfRule type="cellIs" priority="56" dxfId="13" operator="equal" stopIfTrue="1">
      <formula>1</formula>
    </cfRule>
    <cfRule type="cellIs" priority="57" dxfId="12" operator="equal" stopIfTrue="1">
      <formula>2</formula>
    </cfRule>
    <cfRule type="cellIs" priority="58" dxfId="11" operator="equal" stopIfTrue="1">
      <formula>3</formula>
    </cfRule>
  </conditionalFormatting>
  <conditionalFormatting sqref="L64">
    <cfRule type="cellIs" priority="53" dxfId="13" operator="equal" stopIfTrue="1">
      <formula>1</formula>
    </cfRule>
    <cfRule type="cellIs" priority="54" dxfId="12" operator="equal" stopIfTrue="1">
      <formula>2</formula>
    </cfRule>
    <cfRule type="cellIs" priority="55" dxfId="11" operator="equal" stopIfTrue="1">
      <formula>3</formula>
    </cfRule>
  </conditionalFormatting>
  <conditionalFormatting sqref="E7:E24">
    <cfRule type="cellIs" priority="52" dxfId="0" operator="equal" stopIfTrue="1">
      <formula>1</formula>
    </cfRule>
  </conditionalFormatting>
  <conditionalFormatting sqref="E28:E35">
    <cfRule type="cellIs" priority="51" dxfId="0" operator="equal" stopIfTrue="1">
      <formula>1</formula>
    </cfRule>
  </conditionalFormatting>
  <conditionalFormatting sqref="E39:E50">
    <cfRule type="cellIs" priority="50" dxfId="0" operator="equal" stopIfTrue="1">
      <formula>1</formula>
    </cfRule>
  </conditionalFormatting>
  <conditionalFormatting sqref="E54:E55">
    <cfRule type="cellIs" priority="49" dxfId="0" operator="equal" stopIfTrue="1">
      <formula>1</formula>
    </cfRule>
  </conditionalFormatting>
  <conditionalFormatting sqref="E59:E62">
    <cfRule type="cellIs" priority="48" dxfId="0" operator="equal" stopIfTrue="1">
      <formula>1</formula>
    </cfRule>
  </conditionalFormatting>
  <conditionalFormatting sqref="E66:E69">
    <cfRule type="cellIs" priority="47" dxfId="0" operator="equal" stopIfTrue="1">
      <formula>1</formula>
    </cfRule>
  </conditionalFormatting>
  <conditionalFormatting sqref="E73:E74">
    <cfRule type="cellIs" priority="46" dxfId="0" operator="equal" stopIfTrue="1">
      <formula>1</formula>
    </cfRule>
  </conditionalFormatting>
  <conditionalFormatting sqref="E78:E80">
    <cfRule type="cellIs" priority="45" dxfId="0" operator="equal" stopIfTrue="1">
      <formula>1</formula>
    </cfRule>
  </conditionalFormatting>
  <conditionalFormatting sqref="G64">
    <cfRule type="cellIs" priority="42" dxfId="13" operator="equal" stopIfTrue="1">
      <formula>1</formula>
    </cfRule>
    <cfRule type="cellIs" priority="43" dxfId="12" operator="equal" stopIfTrue="1">
      <formula>2</formula>
    </cfRule>
    <cfRule type="cellIs" priority="44" dxfId="11" operator="equal" stopIfTrue="1">
      <formula>3</formula>
    </cfRule>
  </conditionalFormatting>
  <conditionalFormatting sqref="G7:G24">
    <cfRule type="cellIs" priority="41" dxfId="0" operator="equal" stopIfTrue="1">
      <formula>1</formula>
    </cfRule>
  </conditionalFormatting>
  <conditionalFormatting sqref="G28:G35">
    <cfRule type="cellIs" priority="40" dxfId="0" operator="equal" stopIfTrue="1">
      <formula>1</formula>
    </cfRule>
  </conditionalFormatting>
  <conditionalFormatting sqref="G39:G50">
    <cfRule type="cellIs" priority="39" dxfId="0" operator="equal" stopIfTrue="1">
      <formula>1</formula>
    </cfRule>
  </conditionalFormatting>
  <conditionalFormatting sqref="G54:G55">
    <cfRule type="cellIs" priority="38" dxfId="0" operator="equal" stopIfTrue="1">
      <formula>1</formula>
    </cfRule>
  </conditionalFormatting>
  <conditionalFormatting sqref="G59:G62">
    <cfRule type="cellIs" priority="37" dxfId="0" operator="equal" stopIfTrue="1">
      <formula>1</formula>
    </cfRule>
  </conditionalFormatting>
  <conditionalFormatting sqref="G66:G69">
    <cfRule type="cellIs" priority="36" dxfId="0" operator="equal" stopIfTrue="1">
      <formula>1</formula>
    </cfRule>
  </conditionalFormatting>
  <conditionalFormatting sqref="G73:G74">
    <cfRule type="cellIs" priority="35" dxfId="0" operator="equal" stopIfTrue="1">
      <formula>1</formula>
    </cfRule>
  </conditionalFormatting>
  <conditionalFormatting sqref="G78:G80">
    <cfRule type="cellIs" priority="34" dxfId="0" operator="equal" stopIfTrue="1">
      <formula>1</formula>
    </cfRule>
  </conditionalFormatting>
  <conditionalFormatting sqref="I64">
    <cfRule type="cellIs" priority="31" dxfId="13" operator="equal" stopIfTrue="1">
      <formula>1</formula>
    </cfRule>
    <cfRule type="cellIs" priority="32" dxfId="12" operator="equal" stopIfTrue="1">
      <formula>2</formula>
    </cfRule>
    <cfRule type="cellIs" priority="33" dxfId="11" operator="equal" stopIfTrue="1">
      <formula>3</formula>
    </cfRule>
  </conditionalFormatting>
  <conditionalFormatting sqref="I7:I24">
    <cfRule type="cellIs" priority="30" dxfId="0" operator="equal" stopIfTrue="1">
      <formula>1</formula>
    </cfRule>
  </conditionalFormatting>
  <conditionalFormatting sqref="I28:I35">
    <cfRule type="cellIs" priority="29" dxfId="0" operator="equal" stopIfTrue="1">
      <formula>1</formula>
    </cfRule>
  </conditionalFormatting>
  <conditionalFormatting sqref="I39:I50">
    <cfRule type="cellIs" priority="28" dxfId="0" operator="equal" stopIfTrue="1">
      <formula>1</formula>
    </cfRule>
  </conditionalFormatting>
  <conditionalFormatting sqref="I54:I55">
    <cfRule type="cellIs" priority="27" dxfId="0" operator="equal" stopIfTrue="1">
      <formula>1</formula>
    </cfRule>
  </conditionalFormatting>
  <conditionalFormatting sqref="I59:I62">
    <cfRule type="cellIs" priority="26" dxfId="0" operator="equal" stopIfTrue="1">
      <formula>1</formula>
    </cfRule>
  </conditionalFormatting>
  <conditionalFormatting sqref="I66:I69">
    <cfRule type="cellIs" priority="25" dxfId="0" operator="equal" stopIfTrue="1">
      <formula>1</formula>
    </cfRule>
  </conditionalFormatting>
  <conditionalFormatting sqref="I73:I74">
    <cfRule type="cellIs" priority="24" dxfId="0" operator="equal" stopIfTrue="1">
      <formula>1</formula>
    </cfRule>
  </conditionalFormatting>
  <conditionalFormatting sqref="I78:I80">
    <cfRule type="cellIs" priority="23" dxfId="0" operator="equal" stopIfTrue="1">
      <formula>1</formula>
    </cfRule>
  </conditionalFormatting>
  <conditionalFormatting sqref="K64">
    <cfRule type="cellIs" priority="20" dxfId="13" operator="equal" stopIfTrue="1">
      <formula>1</formula>
    </cfRule>
    <cfRule type="cellIs" priority="21" dxfId="12" operator="equal" stopIfTrue="1">
      <formula>2</formula>
    </cfRule>
    <cfRule type="cellIs" priority="22" dxfId="11" operator="equal" stopIfTrue="1">
      <formula>3</formula>
    </cfRule>
  </conditionalFormatting>
  <conditionalFormatting sqref="K7:K24">
    <cfRule type="cellIs" priority="19" dxfId="0" operator="equal" stopIfTrue="1">
      <formula>1</formula>
    </cfRule>
  </conditionalFormatting>
  <conditionalFormatting sqref="K28:K35">
    <cfRule type="cellIs" priority="18" dxfId="0" operator="equal" stopIfTrue="1">
      <formula>1</formula>
    </cfRule>
  </conditionalFormatting>
  <conditionalFormatting sqref="K39:K50">
    <cfRule type="cellIs" priority="17" dxfId="0" operator="equal" stopIfTrue="1">
      <formula>1</formula>
    </cfRule>
  </conditionalFormatting>
  <conditionalFormatting sqref="K54:K55">
    <cfRule type="cellIs" priority="16" dxfId="0" operator="equal" stopIfTrue="1">
      <formula>1</formula>
    </cfRule>
  </conditionalFormatting>
  <conditionalFormatting sqref="K59:K62">
    <cfRule type="cellIs" priority="15" dxfId="0" operator="equal" stopIfTrue="1">
      <formula>1</formula>
    </cfRule>
  </conditionalFormatting>
  <conditionalFormatting sqref="K66:K69">
    <cfRule type="cellIs" priority="14" dxfId="0" operator="equal" stopIfTrue="1">
      <formula>1</formula>
    </cfRule>
  </conditionalFormatting>
  <conditionalFormatting sqref="K73:K74">
    <cfRule type="cellIs" priority="13" dxfId="0" operator="equal" stopIfTrue="1">
      <formula>1</formula>
    </cfRule>
  </conditionalFormatting>
  <conditionalFormatting sqref="K78:K80">
    <cfRule type="cellIs" priority="12" dxfId="0" operator="equal" stopIfTrue="1">
      <formula>1</formula>
    </cfRule>
  </conditionalFormatting>
  <conditionalFormatting sqref="M64">
    <cfRule type="cellIs" priority="9" dxfId="13" operator="equal" stopIfTrue="1">
      <formula>1</formula>
    </cfRule>
    <cfRule type="cellIs" priority="10" dxfId="12" operator="equal" stopIfTrue="1">
      <formula>2</formula>
    </cfRule>
    <cfRule type="cellIs" priority="11" dxfId="11" operator="equal" stopIfTrue="1">
      <formula>3</formula>
    </cfRule>
  </conditionalFormatting>
  <conditionalFormatting sqref="M7:M24">
    <cfRule type="cellIs" priority="8" dxfId="0" operator="equal" stopIfTrue="1">
      <formula>1</formula>
    </cfRule>
  </conditionalFormatting>
  <conditionalFormatting sqref="M28:M35">
    <cfRule type="cellIs" priority="7" dxfId="0" operator="equal" stopIfTrue="1">
      <formula>1</formula>
    </cfRule>
  </conditionalFormatting>
  <conditionalFormatting sqref="M39:M50">
    <cfRule type="cellIs" priority="6" dxfId="0" operator="equal" stopIfTrue="1">
      <formula>1</formula>
    </cfRule>
  </conditionalFormatting>
  <conditionalFormatting sqref="M54:M55">
    <cfRule type="cellIs" priority="5" dxfId="0" operator="equal" stopIfTrue="1">
      <formula>1</formula>
    </cfRule>
  </conditionalFormatting>
  <conditionalFormatting sqref="M59:M62">
    <cfRule type="cellIs" priority="4" dxfId="0" operator="equal" stopIfTrue="1">
      <formula>1</formula>
    </cfRule>
  </conditionalFormatting>
  <conditionalFormatting sqref="M66:M69">
    <cfRule type="cellIs" priority="3" dxfId="0" operator="equal" stopIfTrue="1">
      <formula>1</formula>
    </cfRule>
  </conditionalFormatting>
  <conditionalFormatting sqref="M73:M74">
    <cfRule type="cellIs" priority="2" dxfId="0" operator="equal" stopIfTrue="1">
      <formula>1</formula>
    </cfRule>
  </conditionalFormatting>
  <conditionalFormatting sqref="M78:M80">
    <cfRule type="cellIs" priority="1" dxfId="0" operator="equal" stopIfTrue="1">
      <formula>1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A1">
      <selection activeCell="A1" sqref="A1:M1"/>
    </sheetView>
  </sheetViews>
  <sheetFormatPr defaultColWidth="9.33203125" defaultRowHeight="12.75"/>
  <cols>
    <col min="1" max="1" width="6.16015625" style="4" bestFit="1" customWidth="1"/>
    <col min="2" max="2" width="35.33203125" style="4" bestFit="1" customWidth="1"/>
    <col min="3" max="3" width="22.83203125" style="4" bestFit="1" customWidth="1"/>
    <col min="4" max="4" width="8.5" style="4" bestFit="1" customWidth="1"/>
    <col min="5" max="5" width="6.5" style="4" bestFit="1" customWidth="1"/>
    <col min="6" max="6" width="7.33203125" style="4" bestFit="1" customWidth="1"/>
    <col min="7" max="7" width="6.5" style="4" bestFit="1" customWidth="1"/>
    <col min="8" max="8" width="7.66015625" style="4" bestFit="1" customWidth="1"/>
    <col min="9" max="9" width="6.5" style="4" bestFit="1" customWidth="1"/>
    <col min="10" max="10" width="8.16015625" style="4" bestFit="1" customWidth="1"/>
    <col min="11" max="11" width="6.5" style="4" bestFit="1" customWidth="1"/>
    <col min="12" max="12" width="9.33203125" style="90" bestFit="1" customWidth="1"/>
    <col min="13" max="13" width="6.5" style="90" bestFit="1" customWidth="1"/>
    <col min="14" max="14" width="8.16015625" style="4" bestFit="1" customWidth="1"/>
    <col min="15" max="15" width="6.16015625" style="4" bestFit="1" customWidth="1"/>
    <col min="16" max="16384" width="9.33203125" style="4" customWidth="1"/>
  </cols>
  <sheetData>
    <row r="1" spans="1:14" s="54" customFormat="1" ht="15.7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9"/>
    </row>
    <row r="2" spans="1:16" s="55" customFormat="1" ht="14.25" customHeight="1">
      <c r="A2" s="53" t="s">
        <v>264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9"/>
      <c r="O2" s="54"/>
      <c r="P2" s="54"/>
    </row>
    <row r="3" spans="1:10" s="54" customFormat="1" ht="15.75">
      <c r="A3" s="59"/>
      <c r="B3" s="59"/>
      <c r="C3" s="59"/>
      <c r="D3" s="60"/>
      <c r="F3" s="60"/>
      <c r="H3" s="60"/>
      <c r="J3" s="60"/>
    </row>
    <row r="4" spans="1:14" s="45" customFormat="1" ht="15.75">
      <c r="A4" s="50"/>
      <c r="B4" s="54" t="s">
        <v>107</v>
      </c>
      <c r="C4" s="50"/>
      <c r="D4" s="52"/>
      <c r="F4" s="52"/>
      <c r="H4" s="52"/>
      <c r="J4" s="52"/>
      <c r="L4" s="54"/>
      <c r="M4" s="54"/>
      <c r="N4" s="49"/>
    </row>
    <row r="6" spans="1:14" s="54" customFormat="1" ht="15.75">
      <c r="A6" s="63"/>
      <c r="B6" s="63" t="s">
        <v>0</v>
      </c>
      <c r="C6" s="63" t="s">
        <v>1</v>
      </c>
      <c r="D6" s="87" t="s">
        <v>2</v>
      </c>
      <c r="E6" s="64" t="s">
        <v>3</v>
      </c>
      <c r="F6" s="87" t="s">
        <v>4</v>
      </c>
      <c r="G6" s="64" t="s">
        <v>3</v>
      </c>
      <c r="H6" s="87" t="s">
        <v>5</v>
      </c>
      <c r="I6" s="64" t="s">
        <v>3</v>
      </c>
      <c r="J6" s="87" t="s">
        <v>6</v>
      </c>
      <c r="K6" s="64" t="s">
        <v>3</v>
      </c>
      <c r="L6" s="64" t="s">
        <v>7</v>
      </c>
      <c r="M6" s="64" t="s">
        <v>3</v>
      </c>
      <c r="N6" s="58"/>
    </row>
    <row r="7" spans="1:13" ht="15">
      <c r="A7" s="73" t="s">
        <v>91</v>
      </c>
      <c r="B7" s="68" t="s">
        <v>188</v>
      </c>
      <c r="C7" s="68" t="s">
        <v>127</v>
      </c>
      <c r="D7" s="71">
        <v>11.7</v>
      </c>
      <c r="E7" s="70">
        <f>RANK(D7,D$7:D$8)</f>
        <v>1</v>
      </c>
      <c r="F7" s="71">
        <v>9.83</v>
      </c>
      <c r="G7" s="70">
        <f>RANK(F7,F$7:F$8)</f>
        <v>1</v>
      </c>
      <c r="H7" s="71">
        <v>9.85</v>
      </c>
      <c r="I7" s="70">
        <f>RANK(H7,H$7:H$8)</f>
        <v>2</v>
      </c>
      <c r="J7" s="71">
        <v>11.5</v>
      </c>
      <c r="K7" s="70">
        <f>RANK(J7,J$7:J$8)</f>
        <v>1</v>
      </c>
      <c r="L7" s="77">
        <f>D7+F7+H7+J7</f>
        <v>42.88</v>
      </c>
      <c r="M7" s="78">
        <f>RANK(L7,L$7:L$8)</f>
        <v>1</v>
      </c>
    </row>
    <row r="8" spans="1:13" ht="15">
      <c r="A8" s="17" t="s">
        <v>33</v>
      </c>
      <c r="B8" s="11" t="s">
        <v>60</v>
      </c>
      <c r="C8" s="11" t="s">
        <v>143</v>
      </c>
      <c r="D8" s="14">
        <v>11.55</v>
      </c>
      <c r="E8" s="13">
        <f>RANK(D8,D$7:D$8)</f>
        <v>2</v>
      </c>
      <c r="F8" s="14">
        <v>8.87</v>
      </c>
      <c r="G8" s="13">
        <f>RANK(F8,F$7:F$8)</f>
        <v>2</v>
      </c>
      <c r="H8" s="14">
        <v>11.25</v>
      </c>
      <c r="I8" s="13">
        <f>RANK(H8,H$7:H$8)</f>
        <v>1</v>
      </c>
      <c r="J8" s="14">
        <v>11.15</v>
      </c>
      <c r="K8" s="13">
        <f>RANK(J8,J$7:J$8)</f>
        <v>2</v>
      </c>
      <c r="L8" s="62">
        <f>D8+F8+H8+J8</f>
        <v>42.82</v>
      </c>
      <c r="M8" s="64">
        <f>RANK(L8,L$7:L$8)</f>
        <v>2</v>
      </c>
    </row>
    <row r="10" spans="1:17" s="46" customFormat="1" ht="15.75">
      <c r="A10" s="45"/>
      <c r="B10" s="54" t="s">
        <v>99</v>
      </c>
      <c r="C10" s="45"/>
      <c r="D10" s="88"/>
      <c r="E10" s="88"/>
      <c r="F10" s="88"/>
      <c r="G10" s="88"/>
      <c r="H10" s="88"/>
      <c r="I10" s="88"/>
      <c r="J10" s="88"/>
      <c r="K10" s="88"/>
      <c r="L10" s="91"/>
      <c r="M10" s="91"/>
      <c r="N10" s="88"/>
      <c r="O10" s="88"/>
      <c r="P10" s="88"/>
      <c r="Q10" s="88"/>
    </row>
    <row r="11" spans="1:17" ht="15">
      <c r="A11" s="6"/>
      <c r="B11" s="6"/>
      <c r="C11" s="41"/>
      <c r="D11" s="20"/>
      <c r="E11" s="20"/>
      <c r="F11" s="20"/>
      <c r="G11" s="20"/>
      <c r="H11" s="20"/>
      <c r="I11" s="20"/>
      <c r="J11" s="20"/>
      <c r="K11" s="20"/>
      <c r="L11" s="80"/>
      <c r="M11" s="80"/>
      <c r="N11" s="20"/>
      <c r="O11" s="20"/>
      <c r="P11" s="20"/>
      <c r="Q11" s="20"/>
    </row>
    <row r="12" spans="1:13" ht="15">
      <c r="A12" s="18" t="s">
        <v>98</v>
      </c>
      <c r="B12" s="11" t="s">
        <v>251</v>
      </c>
      <c r="C12" s="11" t="s">
        <v>117</v>
      </c>
      <c r="D12" s="14">
        <v>12.2</v>
      </c>
      <c r="E12" s="13">
        <f>RANK(D12,D$12:D$18)</f>
        <v>2</v>
      </c>
      <c r="F12" s="14">
        <v>8.77</v>
      </c>
      <c r="G12" s="13">
        <f>RANK(F12,F$12:F$18)</f>
        <v>3</v>
      </c>
      <c r="H12" s="14">
        <v>11.55</v>
      </c>
      <c r="I12" s="13">
        <f>RANK(H12,H$12:H$18)</f>
        <v>2</v>
      </c>
      <c r="J12" s="14">
        <v>11.5</v>
      </c>
      <c r="K12" s="13">
        <f>RANK(J12,J$12:J$18)</f>
        <v>1</v>
      </c>
      <c r="L12" s="62">
        <f aca="true" t="shared" si="0" ref="L12:L17">D12+F12+H12+J12</f>
        <v>44.019999999999996</v>
      </c>
      <c r="M12" s="64">
        <f>RANK(L12,L$12:L$18)</f>
        <v>1</v>
      </c>
    </row>
    <row r="13" spans="1:13" ht="15">
      <c r="A13" s="18" t="s">
        <v>222</v>
      </c>
      <c r="B13" s="11" t="s">
        <v>250</v>
      </c>
      <c r="C13" s="11" t="s">
        <v>115</v>
      </c>
      <c r="D13" s="14">
        <v>12.3</v>
      </c>
      <c r="E13" s="13">
        <f>RANK(D13,D$12:D$17)</f>
        <v>1</v>
      </c>
      <c r="F13" s="14">
        <v>10.07</v>
      </c>
      <c r="G13" s="13">
        <f>RANK(F13,F$12:F$17)</f>
        <v>1</v>
      </c>
      <c r="H13" s="14">
        <v>11.8</v>
      </c>
      <c r="I13" s="13">
        <f>RANK(H13,H$12:H$17)</f>
        <v>1</v>
      </c>
      <c r="J13" s="14">
        <v>9.7</v>
      </c>
      <c r="K13" s="13">
        <f>RANK(J13,J$12:J$17)</f>
        <v>5</v>
      </c>
      <c r="L13" s="62">
        <f t="shared" si="0"/>
        <v>43.870000000000005</v>
      </c>
      <c r="M13" s="64">
        <f>RANK(L13,L$12:L$17)</f>
        <v>2</v>
      </c>
    </row>
    <row r="14" spans="1:13" ht="15">
      <c r="A14" s="73" t="s">
        <v>50</v>
      </c>
      <c r="B14" s="68" t="s">
        <v>88</v>
      </c>
      <c r="C14" s="68" t="s">
        <v>127</v>
      </c>
      <c r="D14" s="71">
        <v>12.2</v>
      </c>
      <c r="E14" s="70">
        <f>RANK(D14,D$12:D$18)</f>
        <v>2</v>
      </c>
      <c r="F14" s="71">
        <v>9.8</v>
      </c>
      <c r="G14" s="70">
        <f>RANK(F14,F$12:F$18)</f>
        <v>2</v>
      </c>
      <c r="H14" s="71">
        <v>10.25</v>
      </c>
      <c r="I14" s="70">
        <f>RANK(H14,H$12:H$18)</f>
        <v>3</v>
      </c>
      <c r="J14" s="71">
        <v>11.15</v>
      </c>
      <c r="K14" s="70">
        <f>RANK(J14,J$12:J$18)</f>
        <v>2</v>
      </c>
      <c r="L14" s="77">
        <f t="shared" si="0"/>
        <v>43.4</v>
      </c>
      <c r="M14" s="78">
        <f>RANK(L14,L$12:L$18)</f>
        <v>3</v>
      </c>
    </row>
    <row r="15" spans="1:13" ht="15">
      <c r="A15" s="18" t="s">
        <v>51</v>
      </c>
      <c r="B15" s="11" t="s">
        <v>252</v>
      </c>
      <c r="C15" s="11" t="s">
        <v>143</v>
      </c>
      <c r="D15" s="14">
        <v>11.8</v>
      </c>
      <c r="E15" s="13">
        <f>RANK(D15,D$12:D$18)</f>
        <v>5</v>
      </c>
      <c r="F15" s="14">
        <v>7.53</v>
      </c>
      <c r="G15" s="13">
        <f>RANK(F15,F$12:F$18)</f>
        <v>6</v>
      </c>
      <c r="H15" s="14">
        <v>9.95</v>
      </c>
      <c r="I15" s="13">
        <f>RANK(H15,H$12:H$18)</f>
        <v>4</v>
      </c>
      <c r="J15" s="14">
        <v>10.9</v>
      </c>
      <c r="K15" s="13">
        <f>RANK(J15,J$12:J$18)</f>
        <v>3</v>
      </c>
      <c r="L15" s="62">
        <f t="shared" si="0"/>
        <v>40.18</v>
      </c>
      <c r="M15" s="64">
        <f>RANK(L15,L$12:L$18)</f>
        <v>4</v>
      </c>
    </row>
    <row r="16" spans="1:13" ht="15">
      <c r="A16" s="18" t="s">
        <v>97</v>
      </c>
      <c r="B16" s="11" t="s">
        <v>106</v>
      </c>
      <c r="C16" s="11" t="s">
        <v>117</v>
      </c>
      <c r="D16" s="14">
        <v>11.6</v>
      </c>
      <c r="E16" s="13">
        <f>RANK(D16,D$12:D$18)</f>
        <v>6</v>
      </c>
      <c r="F16" s="14">
        <v>7.7</v>
      </c>
      <c r="G16" s="13">
        <f>RANK(F16,F$12:F$18)</f>
        <v>5</v>
      </c>
      <c r="H16" s="14">
        <v>9.85</v>
      </c>
      <c r="I16" s="13">
        <f>RANK(H16,H$12:H$18)</f>
        <v>5</v>
      </c>
      <c r="J16" s="14">
        <v>10.6</v>
      </c>
      <c r="K16" s="13">
        <f>RANK(J16,J$12:J$18)</f>
        <v>4</v>
      </c>
      <c r="L16" s="62">
        <f t="shared" si="0"/>
        <v>39.75</v>
      </c>
      <c r="M16" s="64">
        <f>RANK(L16,L$12:L$18)</f>
        <v>5</v>
      </c>
    </row>
    <row r="17" spans="1:13" ht="15">
      <c r="A17" s="18" t="s">
        <v>49</v>
      </c>
      <c r="B17" s="11" t="s">
        <v>100</v>
      </c>
      <c r="C17" s="11" t="s">
        <v>176</v>
      </c>
      <c r="D17" s="14">
        <v>12.2</v>
      </c>
      <c r="E17" s="13">
        <f>RANK(D17,D$12:D$17)</f>
        <v>2</v>
      </c>
      <c r="F17" s="14">
        <v>8.07</v>
      </c>
      <c r="G17" s="13">
        <f>RANK(F17,F$12:F$17)</f>
        <v>4</v>
      </c>
      <c r="H17" s="14">
        <v>8.15</v>
      </c>
      <c r="I17" s="13">
        <f>RANK(H17,H$12:H$17)</f>
        <v>6</v>
      </c>
      <c r="J17" s="14">
        <v>9.65</v>
      </c>
      <c r="K17" s="13">
        <f>RANK(J17,J$12:J$17)</f>
        <v>6</v>
      </c>
      <c r="L17" s="62">
        <f t="shared" si="0"/>
        <v>38.07</v>
      </c>
      <c r="M17" s="64">
        <f>RANK(L17,L$12:L$17)</f>
        <v>6</v>
      </c>
    </row>
  </sheetData>
  <sheetProtection/>
  <mergeCells count="2">
    <mergeCell ref="A1:M1"/>
    <mergeCell ref="A2:M2"/>
  </mergeCells>
  <conditionalFormatting sqref="M12:M17 M6:M8 M3:M4">
    <cfRule type="cellIs" priority="12" dxfId="13" operator="equal" stopIfTrue="1">
      <formula>1</formula>
    </cfRule>
    <cfRule type="cellIs" priority="13" dxfId="12" operator="equal" stopIfTrue="1">
      <formula>2</formula>
    </cfRule>
    <cfRule type="cellIs" priority="14" dxfId="11" operator="equal" stopIfTrue="1">
      <formula>3</formula>
    </cfRule>
  </conditionalFormatting>
  <conditionalFormatting sqref="O2">
    <cfRule type="cellIs" priority="9" dxfId="13" operator="equal" stopIfTrue="1">
      <formula>1</formula>
    </cfRule>
    <cfRule type="cellIs" priority="10" dxfId="12" operator="equal" stopIfTrue="1">
      <formula>2</formula>
    </cfRule>
    <cfRule type="cellIs" priority="11" dxfId="11" operator="equal" stopIfTrue="1">
      <formula>3</formula>
    </cfRule>
  </conditionalFormatting>
  <conditionalFormatting sqref="E7:E8">
    <cfRule type="cellIs" priority="8" dxfId="0" operator="equal" stopIfTrue="1">
      <formula>1</formula>
    </cfRule>
  </conditionalFormatting>
  <conditionalFormatting sqref="G7:G8">
    <cfRule type="cellIs" priority="7" dxfId="0" operator="equal" stopIfTrue="1">
      <formula>1</formula>
    </cfRule>
  </conditionalFormatting>
  <conditionalFormatting sqref="I7:I8">
    <cfRule type="cellIs" priority="6" dxfId="0" operator="equal" stopIfTrue="1">
      <formula>1</formula>
    </cfRule>
  </conditionalFormatting>
  <conditionalFormatting sqref="K7:K8">
    <cfRule type="cellIs" priority="5" dxfId="0" operator="equal" stopIfTrue="1">
      <formula>1</formula>
    </cfRule>
  </conditionalFormatting>
  <conditionalFormatting sqref="E12:E17">
    <cfRule type="cellIs" priority="4" dxfId="0" operator="equal" stopIfTrue="1">
      <formula>1</formula>
    </cfRule>
  </conditionalFormatting>
  <conditionalFormatting sqref="G12:G17">
    <cfRule type="cellIs" priority="3" dxfId="0" operator="equal" stopIfTrue="1">
      <formula>1</formula>
    </cfRule>
  </conditionalFormatting>
  <conditionalFormatting sqref="I12:I17">
    <cfRule type="cellIs" priority="2" dxfId="0" operator="equal" stopIfTrue="1">
      <formula>1</formula>
    </cfRule>
  </conditionalFormatting>
  <conditionalFormatting sqref="K12:K17">
    <cfRule type="cellIs" priority="1" dxfId="0" operator="equal" stopIfTrue="1">
      <formula>1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7"/>
  <sheetViews>
    <sheetView zoomScale="90" zoomScaleNormal="90" zoomScalePageLayoutView="0" workbookViewId="0" topLeftCell="A1">
      <selection activeCell="A1" sqref="A1:P1"/>
    </sheetView>
  </sheetViews>
  <sheetFormatPr defaultColWidth="9.33203125" defaultRowHeight="12.75"/>
  <cols>
    <col min="1" max="1" width="4.83203125" style="31" customWidth="1"/>
    <col min="2" max="2" width="36.66015625" style="3" bestFit="1" customWidth="1"/>
    <col min="3" max="3" width="26.83203125" style="3" bestFit="1" customWidth="1"/>
    <col min="4" max="4" width="8.5" style="7" bestFit="1" customWidth="1"/>
    <col min="5" max="5" width="7.83203125" style="3" bestFit="1" customWidth="1"/>
    <col min="6" max="6" width="7.5" style="22" bestFit="1" customWidth="1"/>
    <col min="7" max="7" width="7.66015625" style="3" bestFit="1" customWidth="1"/>
    <col min="8" max="8" width="7.66015625" style="7" bestFit="1" customWidth="1"/>
    <col min="9" max="9" width="7.83203125" style="3" bestFit="1" customWidth="1"/>
    <col min="10" max="10" width="8.16015625" style="7" bestFit="1" customWidth="1"/>
    <col min="11" max="11" width="6.16015625" style="3" customWidth="1"/>
    <col min="12" max="12" width="9.16015625" style="7" bestFit="1" customWidth="1"/>
    <col min="13" max="13" width="6.16015625" style="3" customWidth="1"/>
    <col min="14" max="14" width="8.16015625" style="9" customWidth="1"/>
    <col min="15" max="15" width="7.5" style="9" bestFit="1" customWidth="1"/>
    <col min="16" max="16" width="2.83203125" style="9" bestFit="1" customWidth="1"/>
    <col min="17" max="16384" width="9.33203125" style="3" customWidth="1"/>
  </cols>
  <sheetData>
    <row r="1" spans="1:16" s="54" customFormat="1" ht="15.75">
      <c r="A1" s="53" t="s">
        <v>271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5" customFormat="1" ht="14.25" customHeight="1">
      <c r="A2" s="53" t="s">
        <v>264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">
      <c r="B3" s="8"/>
      <c r="D3" s="22"/>
      <c r="H3" s="22"/>
      <c r="J3" s="22"/>
      <c r="L3" s="22"/>
      <c r="M3" s="6"/>
      <c r="P3" s="75"/>
    </row>
    <row r="4" spans="1:16" s="45" customFormat="1" ht="15.75">
      <c r="A4" s="51"/>
      <c r="B4" s="54" t="s">
        <v>17</v>
      </c>
      <c r="D4" s="52"/>
      <c r="F4" s="52"/>
      <c r="H4" s="52"/>
      <c r="J4" s="52"/>
      <c r="L4" s="52"/>
      <c r="M4" s="48"/>
      <c r="N4" s="54"/>
      <c r="O4" s="54"/>
      <c r="P4" s="58"/>
    </row>
    <row r="5" spans="4:12" ht="15">
      <c r="D5" s="22"/>
      <c r="H5" s="22"/>
      <c r="J5" s="22"/>
      <c r="L5" s="22"/>
    </row>
    <row r="6" spans="1:16" s="54" customFormat="1" ht="15.75">
      <c r="A6" s="89"/>
      <c r="B6" s="63" t="s">
        <v>0</v>
      </c>
      <c r="C6" s="64" t="s">
        <v>1</v>
      </c>
      <c r="D6" s="87" t="s">
        <v>2</v>
      </c>
      <c r="E6" s="64" t="s">
        <v>3</v>
      </c>
      <c r="F6" s="87" t="s">
        <v>4</v>
      </c>
      <c r="G6" s="64" t="s">
        <v>3</v>
      </c>
      <c r="H6" s="87" t="s">
        <v>5</v>
      </c>
      <c r="I6" s="64" t="s">
        <v>3</v>
      </c>
      <c r="J6" s="87" t="s">
        <v>6</v>
      </c>
      <c r="K6" s="64" t="s">
        <v>3</v>
      </c>
      <c r="L6" s="87" t="s">
        <v>8</v>
      </c>
      <c r="M6" s="66" t="s">
        <v>3</v>
      </c>
      <c r="N6" s="64" t="s">
        <v>7</v>
      </c>
      <c r="O6" s="64" t="s">
        <v>3</v>
      </c>
      <c r="P6" s="62"/>
    </row>
    <row r="7" spans="1:16" ht="15">
      <c r="A7" s="32">
        <v>62</v>
      </c>
      <c r="B7" s="11" t="s">
        <v>254</v>
      </c>
      <c r="C7" s="11" t="s">
        <v>190</v>
      </c>
      <c r="D7" s="14">
        <v>12.9</v>
      </c>
      <c r="E7" s="13">
        <f aca="true" t="shared" si="0" ref="E7:E40">RANK(D7,D$7:D$40)</f>
        <v>11</v>
      </c>
      <c r="F7" s="14">
        <v>13.07</v>
      </c>
      <c r="G7" s="13">
        <f aca="true" t="shared" si="1" ref="G7:G40">RANK(F7,F$7:F$40)</f>
        <v>1</v>
      </c>
      <c r="H7" s="14">
        <v>12.3</v>
      </c>
      <c r="I7" s="13">
        <f aca="true" t="shared" si="2" ref="I7:I40">RANK(H7,H$7:H$40)</f>
        <v>3</v>
      </c>
      <c r="J7" s="14">
        <v>11.95</v>
      </c>
      <c r="K7" s="13">
        <f aca="true" t="shared" si="3" ref="K7:K40">RANK(J7,J$7:J$40)</f>
        <v>3</v>
      </c>
      <c r="L7" s="14">
        <v>12.6</v>
      </c>
      <c r="M7" s="13">
        <f aca="true" t="shared" si="4" ref="M7:M40">RANK(L7,L$7:L$40)</f>
        <v>2</v>
      </c>
      <c r="N7" s="62">
        <f aca="true" t="shared" si="5" ref="N7:N40">D7+F7+H7+J7+L7</f>
        <v>62.82</v>
      </c>
      <c r="O7" s="64">
        <f>RANK(N7,N$7:N$40)</f>
        <v>1</v>
      </c>
      <c r="P7" s="76" t="str">
        <f aca="true" t="shared" si="6" ref="P7:P40">IF(N7&lt;50,"F",(IF(N7&lt;55,"P",IF(N7&lt;60,"C","D"))))</f>
        <v>D</v>
      </c>
    </row>
    <row r="8" spans="1:16" ht="15">
      <c r="A8" s="33">
        <v>6</v>
      </c>
      <c r="B8" s="11" t="s">
        <v>231</v>
      </c>
      <c r="C8" s="11" t="s">
        <v>109</v>
      </c>
      <c r="D8" s="14">
        <v>13.1</v>
      </c>
      <c r="E8" s="13">
        <f t="shared" si="0"/>
        <v>5</v>
      </c>
      <c r="F8" s="14">
        <v>12.8</v>
      </c>
      <c r="G8" s="13">
        <f t="shared" si="1"/>
        <v>7</v>
      </c>
      <c r="H8" s="14">
        <v>12.6</v>
      </c>
      <c r="I8" s="13">
        <f t="shared" si="2"/>
        <v>1</v>
      </c>
      <c r="J8" s="14">
        <v>11.95</v>
      </c>
      <c r="K8" s="13">
        <f t="shared" si="3"/>
        <v>3</v>
      </c>
      <c r="L8" s="14">
        <v>12.35</v>
      </c>
      <c r="M8" s="13">
        <f t="shared" si="4"/>
        <v>7</v>
      </c>
      <c r="N8" s="62">
        <f t="shared" si="5"/>
        <v>62.800000000000004</v>
      </c>
      <c r="O8" s="64">
        <f>RANK(N8,N$7:N$40)</f>
        <v>2</v>
      </c>
      <c r="P8" s="76" t="str">
        <f t="shared" si="6"/>
        <v>D</v>
      </c>
    </row>
    <row r="9" spans="1:16" ht="15">
      <c r="A9" s="18" t="s">
        <v>85</v>
      </c>
      <c r="B9" s="11" t="s">
        <v>241</v>
      </c>
      <c r="C9" s="11" t="s">
        <v>113</v>
      </c>
      <c r="D9" s="14">
        <v>12.75</v>
      </c>
      <c r="E9" s="13">
        <f t="shared" si="0"/>
        <v>16</v>
      </c>
      <c r="F9" s="14">
        <v>13</v>
      </c>
      <c r="G9" s="13">
        <f t="shared" si="1"/>
        <v>5</v>
      </c>
      <c r="H9" s="14">
        <v>11.85</v>
      </c>
      <c r="I9" s="13">
        <f t="shared" si="2"/>
        <v>9</v>
      </c>
      <c r="J9" s="14">
        <v>12.4</v>
      </c>
      <c r="K9" s="13">
        <f t="shared" si="3"/>
        <v>1</v>
      </c>
      <c r="L9" s="14">
        <v>12.2</v>
      </c>
      <c r="M9" s="13">
        <f t="shared" si="4"/>
        <v>9</v>
      </c>
      <c r="N9" s="62">
        <f t="shared" si="5"/>
        <v>62.2</v>
      </c>
      <c r="O9" s="64">
        <f>RANK(N9,N$7:N$40)</f>
        <v>3</v>
      </c>
      <c r="P9" s="76" t="str">
        <f t="shared" si="6"/>
        <v>D</v>
      </c>
    </row>
    <row r="10" spans="1:16" ht="15">
      <c r="A10" s="34" t="s">
        <v>83</v>
      </c>
      <c r="B10" s="11" t="s">
        <v>81</v>
      </c>
      <c r="C10" s="11" t="s">
        <v>113</v>
      </c>
      <c r="D10" s="14">
        <v>13.25</v>
      </c>
      <c r="E10" s="13">
        <f t="shared" si="0"/>
        <v>4</v>
      </c>
      <c r="F10" s="14">
        <v>13.07</v>
      </c>
      <c r="G10" s="13">
        <f t="shared" si="1"/>
        <v>1</v>
      </c>
      <c r="H10" s="14">
        <v>12</v>
      </c>
      <c r="I10" s="13">
        <f t="shared" si="2"/>
        <v>5</v>
      </c>
      <c r="J10" s="14">
        <v>11.55</v>
      </c>
      <c r="K10" s="13">
        <f t="shared" si="3"/>
        <v>10</v>
      </c>
      <c r="L10" s="14">
        <v>11.6</v>
      </c>
      <c r="M10" s="13">
        <f t="shared" si="4"/>
        <v>20</v>
      </c>
      <c r="N10" s="62">
        <f t="shared" si="5"/>
        <v>61.470000000000006</v>
      </c>
      <c r="O10" s="64">
        <f>RANK(N10,N$7:N$40)</f>
        <v>4</v>
      </c>
      <c r="P10" s="76" t="str">
        <f t="shared" si="6"/>
        <v>D</v>
      </c>
    </row>
    <row r="11" spans="1:16" ht="15">
      <c r="A11" s="34" t="s">
        <v>255</v>
      </c>
      <c r="B11" s="11" t="s">
        <v>256</v>
      </c>
      <c r="C11" s="11" t="s">
        <v>190</v>
      </c>
      <c r="D11" s="14">
        <v>12.65</v>
      </c>
      <c r="E11" s="13">
        <f t="shared" si="0"/>
        <v>21</v>
      </c>
      <c r="F11" s="14">
        <v>12.67</v>
      </c>
      <c r="G11" s="13">
        <f t="shared" si="1"/>
        <v>12</v>
      </c>
      <c r="H11" s="14">
        <v>11.8</v>
      </c>
      <c r="I11" s="13">
        <f t="shared" si="2"/>
        <v>10</v>
      </c>
      <c r="J11" s="14">
        <v>11.7</v>
      </c>
      <c r="K11" s="13">
        <f t="shared" si="3"/>
        <v>7</v>
      </c>
      <c r="L11" s="14">
        <v>12.65</v>
      </c>
      <c r="M11" s="13">
        <f t="shared" si="4"/>
        <v>1</v>
      </c>
      <c r="N11" s="62">
        <f t="shared" si="5"/>
        <v>61.470000000000006</v>
      </c>
      <c r="O11" s="64">
        <v>4</v>
      </c>
      <c r="P11" s="76" t="str">
        <f t="shared" si="6"/>
        <v>D</v>
      </c>
    </row>
    <row r="12" spans="1:16" ht="15">
      <c r="A12" s="18" t="s">
        <v>29</v>
      </c>
      <c r="B12" s="11" t="s">
        <v>82</v>
      </c>
      <c r="C12" s="11" t="s">
        <v>113</v>
      </c>
      <c r="D12" s="14">
        <v>13.1</v>
      </c>
      <c r="E12" s="13">
        <f t="shared" si="0"/>
        <v>5</v>
      </c>
      <c r="F12" s="14">
        <v>12.83</v>
      </c>
      <c r="G12" s="13">
        <f t="shared" si="1"/>
        <v>6</v>
      </c>
      <c r="H12" s="14">
        <v>12.55</v>
      </c>
      <c r="I12" s="13">
        <f t="shared" si="2"/>
        <v>2</v>
      </c>
      <c r="J12" s="14">
        <v>11.2</v>
      </c>
      <c r="K12" s="13">
        <f t="shared" si="3"/>
        <v>17</v>
      </c>
      <c r="L12" s="14">
        <v>11.55</v>
      </c>
      <c r="M12" s="13">
        <f t="shared" si="4"/>
        <v>23</v>
      </c>
      <c r="N12" s="62">
        <f t="shared" si="5"/>
        <v>61.230000000000004</v>
      </c>
      <c r="O12" s="64">
        <f aca="true" t="shared" si="7" ref="O12:O40">RANK(N12,N$7:N$40)</f>
        <v>6</v>
      </c>
      <c r="P12" s="76" t="str">
        <f t="shared" si="6"/>
        <v>D</v>
      </c>
    </row>
    <row r="13" spans="1:16" ht="15">
      <c r="A13" s="32">
        <v>1</v>
      </c>
      <c r="B13" s="11" t="s">
        <v>226</v>
      </c>
      <c r="C13" s="11" t="s">
        <v>156</v>
      </c>
      <c r="D13" s="14">
        <v>12.85</v>
      </c>
      <c r="E13" s="13">
        <f t="shared" si="0"/>
        <v>13</v>
      </c>
      <c r="F13" s="14">
        <v>12.7</v>
      </c>
      <c r="G13" s="13">
        <f t="shared" si="1"/>
        <v>10</v>
      </c>
      <c r="H13" s="14">
        <v>11.55</v>
      </c>
      <c r="I13" s="13">
        <f t="shared" si="2"/>
        <v>14</v>
      </c>
      <c r="J13" s="14">
        <v>12.15</v>
      </c>
      <c r="K13" s="13">
        <f t="shared" si="3"/>
        <v>2</v>
      </c>
      <c r="L13" s="14">
        <v>11.85</v>
      </c>
      <c r="M13" s="13">
        <f t="shared" si="4"/>
        <v>14</v>
      </c>
      <c r="N13" s="62">
        <f t="shared" si="5"/>
        <v>61.099999999999994</v>
      </c>
      <c r="O13" s="64">
        <f t="shared" si="7"/>
        <v>7</v>
      </c>
      <c r="P13" s="76" t="str">
        <f t="shared" si="6"/>
        <v>D</v>
      </c>
    </row>
    <row r="14" spans="1:16" ht="15">
      <c r="A14" s="32">
        <v>2</v>
      </c>
      <c r="B14" s="11" t="s">
        <v>227</v>
      </c>
      <c r="C14" s="11" t="s">
        <v>172</v>
      </c>
      <c r="D14" s="14">
        <v>12.7</v>
      </c>
      <c r="E14" s="13">
        <f t="shared" si="0"/>
        <v>18</v>
      </c>
      <c r="F14" s="14">
        <v>12.13</v>
      </c>
      <c r="G14" s="13">
        <f t="shared" si="1"/>
        <v>22</v>
      </c>
      <c r="H14" s="14">
        <v>12</v>
      </c>
      <c r="I14" s="13">
        <f t="shared" si="2"/>
        <v>5</v>
      </c>
      <c r="J14" s="14">
        <v>11.6</v>
      </c>
      <c r="K14" s="13">
        <f t="shared" si="3"/>
        <v>9</v>
      </c>
      <c r="L14" s="14">
        <v>12.6</v>
      </c>
      <c r="M14" s="13">
        <f t="shared" si="4"/>
        <v>2</v>
      </c>
      <c r="N14" s="62">
        <f t="shared" si="5"/>
        <v>61.03</v>
      </c>
      <c r="O14" s="64">
        <f t="shared" si="7"/>
        <v>8</v>
      </c>
      <c r="P14" s="76" t="str">
        <f t="shared" si="6"/>
        <v>D</v>
      </c>
    </row>
    <row r="15" spans="1:16" ht="15">
      <c r="A15" s="35">
        <v>28</v>
      </c>
      <c r="B15" s="11" t="s">
        <v>245</v>
      </c>
      <c r="C15" s="11" t="s">
        <v>243</v>
      </c>
      <c r="D15" s="14">
        <v>13</v>
      </c>
      <c r="E15" s="13">
        <f t="shared" si="0"/>
        <v>7</v>
      </c>
      <c r="F15" s="14">
        <v>12.7</v>
      </c>
      <c r="G15" s="13">
        <f t="shared" si="1"/>
        <v>10</v>
      </c>
      <c r="H15" s="14">
        <v>11.45</v>
      </c>
      <c r="I15" s="13">
        <f t="shared" si="2"/>
        <v>17</v>
      </c>
      <c r="J15" s="14">
        <v>10.75</v>
      </c>
      <c r="K15" s="13">
        <f t="shared" si="3"/>
        <v>30</v>
      </c>
      <c r="L15" s="14">
        <v>12.55</v>
      </c>
      <c r="M15" s="13">
        <f t="shared" si="4"/>
        <v>5</v>
      </c>
      <c r="N15" s="62">
        <f t="shared" si="5"/>
        <v>60.45</v>
      </c>
      <c r="O15" s="64">
        <f t="shared" si="7"/>
        <v>9</v>
      </c>
      <c r="P15" s="76" t="str">
        <f t="shared" si="6"/>
        <v>D</v>
      </c>
    </row>
    <row r="16" spans="1:16" ht="15">
      <c r="A16" s="32">
        <v>61</v>
      </c>
      <c r="B16" s="11" t="s">
        <v>253</v>
      </c>
      <c r="C16" s="11" t="s">
        <v>190</v>
      </c>
      <c r="D16" s="14">
        <v>12.75</v>
      </c>
      <c r="E16" s="13">
        <f t="shared" si="0"/>
        <v>16</v>
      </c>
      <c r="F16" s="14">
        <v>12.37</v>
      </c>
      <c r="G16" s="13">
        <f t="shared" si="1"/>
        <v>18</v>
      </c>
      <c r="H16" s="14">
        <v>11.95</v>
      </c>
      <c r="I16" s="13">
        <f t="shared" si="2"/>
        <v>8</v>
      </c>
      <c r="J16" s="14">
        <v>11.2</v>
      </c>
      <c r="K16" s="13">
        <f t="shared" si="3"/>
        <v>17</v>
      </c>
      <c r="L16" s="14">
        <v>12.05</v>
      </c>
      <c r="M16" s="13">
        <f t="shared" si="4"/>
        <v>10</v>
      </c>
      <c r="N16" s="62">
        <f t="shared" si="5"/>
        <v>60.31999999999999</v>
      </c>
      <c r="O16" s="64">
        <f t="shared" si="7"/>
        <v>10</v>
      </c>
      <c r="P16" s="76" t="str">
        <f t="shared" si="6"/>
        <v>D</v>
      </c>
    </row>
    <row r="17" spans="1:16" ht="15">
      <c r="A17" s="36">
        <v>27</v>
      </c>
      <c r="B17" s="11" t="s">
        <v>244</v>
      </c>
      <c r="C17" s="11" t="s">
        <v>243</v>
      </c>
      <c r="D17" s="14">
        <v>12.45</v>
      </c>
      <c r="E17" s="13">
        <f t="shared" si="0"/>
        <v>23</v>
      </c>
      <c r="F17" s="14">
        <v>12.73</v>
      </c>
      <c r="G17" s="13">
        <f t="shared" si="1"/>
        <v>8</v>
      </c>
      <c r="H17" s="14">
        <v>11.55</v>
      </c>
      <c r="I17" s="13">
        <f t="shared" si="2"/>
        <v>14</v>
      </c>
      <c r="J17" s="14">
        <v>11.25</v>
      </c>
      <c r="K17" s="13">
        <f t="shared" si="3"/>
        <v>16</v>
      </c>
      <c r="L17" s="14">
        <v>12.3</v>
      </c>
      <c r="M17" s="13">
        <f t="shared" si="4"/>
        <v>8</v>
      </c>
      <c r="N17" s="62">
        <f t="shared" si="5"/>
        <v>60.28</v>
      </c>
      <c r="O17" s="64">
        <f t="shared" si="7"/>
        <v>11</v>
      </c>
      <c r="P17" s="76" t="str">
        <f t="shared" si="6"/>
        <v>D</v>
      </c>
    </row>
    <row r="18" spans="1:16" ht="15">
      <c r="A18" s="18" t="s">
        <v>19</v>
      </c>
      <c r="B18" s="11" t="s">
        <v>228</v>
      </c>
      <c r="C18" s="11" t="s">
        <v>172</v>
      </c>
      <c r="D18" s="14">
        <v>12.45</v>
      </c>
      <c r="E18" s="13">
        <f t="shared" si="0"/>
        <v>23</v>
      </c>
      <c r="F18" s="14">
        <v>12.53</v>
      </c>
      <c r="G18" s="13">
        <f t="shared" si="1"/>
        <v>15</v>
      </c>
      <c r="H18" s="14">
        <v>11.75</v>
      </c>
      <c r="I18" s="13">
        <f t="shared" si="2"/>
        <v>11</v>
      </c>
      <c r="J18" s="14">
        <v>10.95</v>
      </c>
      <c r="K18" s="13">
        <f t="shared" si="3"/>
        <v>25</v>
      </c>
      <c r="L18" s="14">
        <v>12.6</v>
      </c>
      <c r="M18" s="13">
        <f t="shared" si="4"/>
        <v>2</v>
      </c>
      <c r="N18" s="62">
        <f t="shared" si="5"/>
        <v>60.279999999999994</v>
      </c>
      <c r="O18" s="64">
        <f t="shared" si="7"/>
        <v>12</v>
      </c>
      <c r="P18" s="76" t="str">
        <f t="shared" si="6"/>
        <v>D</v>
      </c>
    </row>
    <row r="19" spans="1:16" ht="15">
      <c r="A19" s="37" t="s">
        <v>112</v>
      </c>
      <c r="B19" s="11" t="s">
        <v>230</v>
      </c>
      <c r="C19" s="11" t="s">
        <v>172</v>
      </c>
      <c r="D19" s="14">
        <v>12.85</v>
      </c>
      <c r="E19" s="13">
        <f t="shared" si="0"/>
        <v>13</v>
      </c>
      <c r="F19" s="14">
        <v>12.27</v>
      </c>
      <c r="G19" s="13">
        <f t="shared" si="1"/>
        <v>19</v>
      </c>
      <c r="H19" s="14">
        <v>12</v>
      </c>
      <c r="I19" s="13">
        <f t="shared" si="2"/>
        <v>5</v>
      </c>
      <c r="J19" s="14">
        <v>11</v>
      </c>
      <c r="K19" s="13">
        <f t="shared" si="3"/>
        <v>22</v>
      </c>
      <c r="L19" s="14">
        <v>12.05</v>
      </c>
      <c r="M19" s="13">
        <f t="shared" si="4"/>
        <v>10</v>
      </c>
      <c r="N19" s="62">
        <f t="shared" si="5"/>
        <v>60.17</v>
      </c>
      <c r="O19" s="64">
        <f t="shared" si="7"/>
        <v>13</v>
      </c>
      <c r="P19" s="76" t="str">
        <f t="shared" si="6"/>
        <v>D</v>
      </c>
    </row>
    <row r="20" spans="1:16" ht="15">
      <c r="A20" s="18">
        <v>18</v>
      </c>
      <c r="B20" s="11" t="s">
        <v>53</v>
      </c>
      <c r="C20" s="11" t="s">
        <v>116</v>
      </c>
      <c r="D20" s="14">
        <v>13.75</v>
      </c>
      <c r="E20" s="13">
        <f t="shared" si="0"/>
        <v>1</v>
      </c>
      <c r="F20" s="14">
        <v>12.57</v>
      </c>
      <c r="G20" s="13">
        <f t="shared" si="1"/>
        <v>14</v>
      </c>
      <c r="H20" s="14">
        <v>10.5</v>
      </c>
      <c r="I20" s="13">
        <f t="shared" si="2"/>
        <v>27</v>
      </c>
      <c r="J20" s="14">
        <v>11.65</v>
      </c>
      <c r="K20" s="13">
        <f t="shared" si="3"/>
        <v>8</v>
      </c>
      <c r="L20" s="14">
        <v>11.4</v>
      </c>
      <c r="M20" s="13">
        <f t="shared" si="4"/>
        <v>25</v>
      </c>
      <c r="N20" s="62">
        <f t="shared" si="5"/>
        <v>59.87</v>
      </c>
      <c r="O20" s="64">
        <f t="shared" si="7"/>
        <v>14</v>
      </c>
      <c r="P20" s="76" t="str">
        <f t="shared" si="6"/>
        <v>C</v>
      </c>
    </row>
    <row r="21" spans="1:16" ht="15">
      <c r="A21" s="18" t="s">
        <v>28</v>
      </c>
      <c r="B21" s="11" t="s">
        <v>136</v>
      </c>
      <c r="C21" s="11" t="s">
        <v>117</v>
      </c>
      <c r="D21" s="14">
        <v>12.7</v>
      </c>
      <c r="E21" s="13">
        <f t="shared" si="0"/>
        <v>18</v>
      </c>
      <c r="F21" s="14">
        <v>13.03</v>
      </c>
      <c r="G21" s="13">
        <f t="shared" si="1"/>
        <v>3</v>
      </c>
      <c r="H21" s="14">
        <v>11.5</v>
      </c>
      <c r="I21" s="13">
        <f t="shared" si="2"/>
        <v>16</v>
      </c>
      <c r="J21" s="14">
        <v>11.3</v>
      </c>
      <c r="K21" s="13">
        <f t="shared" si="3"/>
        <v>14</v>
      </c>
      <c r="L21" s="14">
        <v>11.15</v>
      </c>
      <c r="M21" s="13">
        <f t="shared" si="4"/>
        <v>29</v>
      </c>
      <c r="N21" s="62">
        <f t="shared" si="5"/>
        <v>59.68</v>
      </c>
      <c r="O21" s="64">
        <f t="shared" si="7"/>
        <v>15</v>
      </c>
      <c r="P21" s="76" t="str">
        <f t="shared" si="6"/>
        <v>C</v>
      </c>
    </row>
    <row r="22" spans="1:16" ht="15">
      <c r="A22" s="27" t="s">
        <v>257</v>
      </c>
      <c r="B22" s="11" t="s">
        <v>184</v>
      </c>
      <c r="C22" s="11" t="s">
        <v>183</v>
      </c>
      <c r="D22" s="14">
        <v>12.8</v>
      </c>
      <c r="E22" s="13">
        <f t="shared" si="0"/>
        <v>15</v>
      </c>
      <c r="F22" s="14">
        <v>12.1</v>
      </c>
      <c r="G22" s="13">
        <f t="shared" si="1"/>
        <v>23</v>
      </c>
      <c r="H22" s="14">
        <v>10.9</v>
      </c>
      <c r="I22" s="13">
        <f t="shared" si="2"/>
        <v>23</v>
      </c>
      <c r="J22" s="14">
        <v>11.9</v>
      </c>
      <c r="K22" s="13">
        <f t="shared" si="3"/>
        <v>5</v>
      </c>
      <c r="L22" s="14">
        <v>11.8</v>
      </c>
      <c r="M22" s="13">
        <f t="shared" si="4"/>
        <v>15</v>
      </c>
      <c r="N22" s="62">
        <f t="shared" si="5"/>
        <v>59.5</v>
      </c>
      <c r="O22" s="64">
        <f t="shared" si="7"/>
        <v>16</v>
      </c>
      <c r="P22" s="76" t="str">
        <f t="shared" si="6"/>
        <v>C</v>
      </c>
    </row>
    <row r="23" spans="1:16" ht="15">
      <c r="A23" s="18" t="s">
        <v>182</v>
      </c>
      <c r="B23" s="11" t="s">
        <v>232</v>
      </c>
      <c r="C23" s="11" t="s">
        <v>120</v>
      </c>
      <c r="D23" s="14">
        <v>12.35</v>
      </c>
      <c r="E23" s="13">
        <f t="shared" si="0"/>
        <v>28</v>
      </c>
      <c r="F23" s="14">
        <v>12.07</v>
      </c>
      <c r="G23" s="13">
        <f t="shared" si="1"/>
        <v>25</v>
      </c>
      <c r="H23" s="14">
        <v>11.65</v>
      </c>
      <c r="I23" s="13">
        <f t="shared" si="2"/>
        <v>13</v>
      </c>
      <c r="J23" s="14">
        <v>11.8</v>
      </c>
      <c r="K23" s="13">
        <f t="shared" si="3"/>
        <v>6</v>
      </c>
      <c r="L23" s="14">
        <v>11.5</v>
      </c>
      <c r="M23" s="13">
        <f t="shared" si="4"/>
        <v>24</v>
      </c>
      <c r="N23" s="62">
        <f t="shared" si="5"/>
        <v>59.370000000000005</v>
      </c>
      <c r="O23" s="64">
        <f t="shared" si="7"/>
        <v>17</v>
      </c>
      <c r="P23" s="76" t="str">
        <f t="shared" si="6"/>
        <v>C</v>
      </c>
    </row>
    <row r="24" spans="1:16" ht="15">
      <c r="A24" s="18" t="s">
        <v>89</v>
      </c>
      <c r="B24" s="11" t="s">
        <v>132</v>
      </c>
      <c r="C24" s="11" t="s">
        <v>243</v>
      </c>
      <c r="D24" s="14">
        <v>12</v>
      </c>
      <c r="E24" s="13">
        <f t="shared" si="0"/>
        <v>31</v>
      </c>
      <c r="F24" s="14">
        <v>12.73</v>
      </c>
      <c r="G24" s="13">
        <f t="shared" si="1"/>
        <v>8</v>
      </c>
      <c r="H24" s="14">
        <v>12.1</v>
      </c>
      <c r="I24" s="13">
        <f t="shared" si="2"/>
        <v>4</v>
      </c>
      <c r="J24" s="14">
        <v>11.3</v>
      </c>
      <c r="K24" s="13">
        <f t="shared" si="3"/>
        <v>14</v>
      </c>
      <c r="L24" s="14">
        <v>11.15</v>
      </c>
      <c r="M24" s="13">
        <f t="shared" si="4"/>
        <v>29</v>
      </c>
      <c r="N24" s="62">
        <f t="shared" si="5"/>
        <v>59.279999999999994</v>
      </c>
      <c r="O24" s="64">
        <f t="shared" si="7"/>
        <v>18</v>
      </c>
      <c r="P24" s="76" t="str">
        <f t="shared" si="6"/>
        <v>C</v>
      </c>
    </row>
    <row r="25" spans="1:16" ht="15">
      <c r="A25" s="74" t="s">
        <v>31</v>
      </c>
      <c r="B25" s="68" t="s">
        <v>242</v>
      </c>
      <c r="C25" s="68" t="s">
        <v>149</v>
      </c>
      <c r="D25" s="71">
        <v>12</v>
      </c>
      <c r="E25" s="70">
        <f t="shared" si="0"/>
        <v>31</v>
      </c>
      <c r="F25" s="71">
        <v>12.6</v>
      </c>
      <c r="G25" s="70">
        <f t="shared" si="1"/>
        <v>13</v>
      </c>
      <c r="H25" s="71">
        <v>11.4</v>
      </c>
      <c r="I25" s="70">
        <f t="shared" si="2"/>
        <v>18</v>
      </c>
      <c r="J25" s="71">
        <v>11.4</v>
      </c>
      <c r="K25" s="70">
        <f t="shared" si="3"/>
        <v>11</v>
      </c>
      <c r="L25" s="71">
        <v>11.7</v>
      </c>
      <c r="M25" s="70">
        <f t="shared" si="4"/>
        <v>18</v>
      </c>
      <c r="N25" s="77">
        <f t="shared" si="5"/>
        <v>59.099999999999994</v>
      </c>
      <c r="O25" s="78">
        <f t="shared" si="7"/>
        <v>19</v>
      </c>
      <c r="P25" s="79" t="str">
        <f t="shared" si="6"/>
        <v>C</v>
      </c>
    </row>
    <row r="26" spans="1:16" ht="15">
      <c r="A26" s="34" t="s">
        <v>22</v>
      </c>
      <c r="B26" s="11" t="s">
        <v>234</v>
      </c>
      <c r="C26" s="11" t="s">
        <v>120</v>
      </c>
      <c r="D26" s="14">
        <v>12.35</v>
      </c>
      <c r="E26" s="13">
        <f t="shared" si="0"/>
        <v>28</v>
      </c>
      <c r="F26" s="14">
        <v>11.47</v>
      </c>
      <c r="G26" s="13">
        <f t="shared" si="1"/>
        <v>29</v>
      </c>
      <c r="H26" s="14">
        <v>11.75</v>
      </c>
      <c r="I26" s="13">
        <f t="shared" si="2"/>
        <v>11</v>
      </c>
      <c r="J26" s="14">
        <v>11.4</v>
      </c>
      <c r="K26" s="13">
        <f t="shared" si="3"/>
        <v>11</v>
      </c>
      <c r="L26" s="14">
        <v>11.95</v>
      </c>
      <c r="M26" s="13">
        <f t="shared" si="4"/>
        <v>12</v>
      </c>
      <c r="N26" s="62">
        <f t="shared" si="5"/>
        <v>58.92</v>
      </c>
      <c r="O26" s="64">
        <f t="shared" si="7"/>
        <v>20</v>
      </c>
      <c r="P26" s="76" t="str">
        <f t="shared" si="6"/>
        <v>C</v>
      </c>
    </row>
    <row r="27" spans="1:16" ht="15">
      <c r="A27" s="18" t="s">
        <v>32</v>
      </c>
      <c r="B27" s="11" t="s">
        <v>134</v>
      </c>
      <c r="C27" s="11" t="s">
        <v>243</v>
      </c>
      <c r="D27" s="14">
        <v>12.9</v>
      </c>
      <c r="E27" s="13">
        <f t="shared" si="0"/>
        <v>11</v>
      </c>
      <c r="F27" s="14">
        <v>13.03</v>
      </c>
      <c r="G27" s="13">
        <f t="shared" si="1"/>
        <v>3</v>
      </c>
      <c r="H27" s="14">
        <v>10.35</v>
      </c>
      <c r="I27" s="13">
        <f t="shared" si="2"/>
        <v>29</v>
      </c>
      <c r="J27" s="14">
        <v>11</v>
      </c>
      <c r="K27" s="13">
        <f t="shared" si="3"/>
        <v>22</v>
      </c>
      <c r="L27" s="14">
        <v>11.25</v>
      </c>
      <c r="M27" s="13">
        <f t="shared" si="4"/>
        <v>28</v>
      </c>
      <c r="N27" s="62">
        <f t="shared" si="5"/>
        <v>58.53</v>
      </c>
      <c r="O27" s="64">
        <f t="shared" si="7"/>
        <v>21</v>
      </c>
      <c r="P27" s="76" t="str">
        <f t="shared" si="6"/>
        <v>C</v>
      </c>
    </row>
    <row r="28" spans="1:16" ht="15">
      <c r="A28" s="34" t="s">
        <v>125</v>
      </c>
      <c r="B28" s="11" t="s">
        <v>240</v>
      </c>
      <c r="C28" s="11" t="s">
        <v>113</v>
      </c>
      <c r="D28" s="14">
        <v>13.45</v>
      </c>
      <c r="E28" s="13">
        <f t="shared" si="0"/>
        <v>2</v>
      </c>
      <c r="F28" s="14">
        <v>12.47</v>
      </c>
      <c r="G28" s="13">
        <f t="shared" si="1"/>
        <v>16</v>
      </c>
      <c r="H28" s="14">
        <v>10.95</v>
      </c>
      <c r="I28" s="13">
        <f t="shared" si="2"/>
        <v>21</v>
      </c>
      <c r="J28" s="14">
        <v>10.25</v>
      </c>
      <c r="K28" s="13">
        <f t="shared" si="3"/>
        <v>34</v>
      </c>
      <c r="L28" s="14">
        <v>11.4</v>
      </c>
      <c r="M28" s="13">
        <f t="shared" si="4"/>
        <v>25</v>
      </c>
      <c r="N28" s="62">
        <f t="shared" si="5"/>
        <v>58.52</v>
      </c>
      <c r="O28" s="64">
        <f t="shared" si="7"/>
        <v>22</v>
      </c>
      <c r="P28" s="76" t="str">
        <f t="shared" si="6"/>
        <v>C</v>
      </c>
    </row>
    <row r="29" spans="1:16" ht="15">
      <c r="A29" s="37" t="s">
        <v>20</v>
      </c>
      <c r="B29" s="11" t="s">
        <v>229</v>
      </c>
      <c r="C29" s="11" t="s">
        <v>172</v>
      </c>
      <c r="D29" s="14">
        <v>12.95</v>
      </c>
      <c r="E29" s="13">
        <f t="shared" si="0"/>
        <v>9</v>
      </c>
      <c r="F29" s="14">
        <v>11.7</v>
      </c>
      <c r="G29" s="13">
        <f t="shared" si="1"/>
        <v>28</v>
      </c>
      <c r="H29" s="14">
        <v>10.9</v>
      </c>
      <c r="I29" s="13">
        <f t="shared" si="2"/>
        <v>23</v>
      </c>
      <c r="J29" s="14">
        <v>11.1</v>
      </c>
      <c r="K29" s="13">
        <f t="shared" si="3"/>
        <v>19</v>
      </c>
      <c r="L29" s="14">
        <v>11.6</v>
      </c>
      <c r="M29" s="13">
        <f t="shared" si="4"/>
        <v>20</v>
      </c>
      <c r="N29" s="62">
        <f t="shared" si="5"/>
        <v>58.25</v>
      </c>
      <c r="O29" s="64">
        <f t="shared" si="7"/>
        <v>23</v>
      </c>
      <c r="P29" s="76" t="str">
        <f t="shared" si="6"/>
        <v>C</v>
      </c>
    </row>
    <row r="30" spans="1:16" ht="15">
      <c r="A30" s="34" t="s">
        <v>26</v>
      </c>
      <c r="B30" s="11" t="s">
        <v>186</v>
      </c>
      <c r="C30" s="11" t="s">
        <v>117</v>
      </c>
      <c r="D30" s="14">
        <v>13.45</v>
      </c>
      <c r="E30" s="13">
        <f t="shared" si="0"/>
        <v>2</v>
      </c>
      <c r="F30" s="14">
        <v>10.87</v>
      </c>
      <c r="G30" s="13">
        <f t="shared" si="1"/>
        <v>32</v>
      </c>
      <c r="H30" s="14">
        <v>11.2</v>
      </c>
      <c r="I30" s="13">
        <f t="shared" si="2"/>
        <v>19</v>
      </c>
      <c r="J30" s="14">
        <v>11.1</v>
      </c>
      <c r="K30" s="13">
        <f t="shared" si="3"/>
        <v>19</v>
      </c>
      <c r="L30" s="14">
        <v>11.6</v>
      </c>
      <c r="M30" s="13">
        <f t="shared" si="4"/>
        <v>20</v>
      </c>
      <c r="N30" s="62">
        <f t="shared" si="5"/>
        <v>58.22</v>
      </c>
      <c r="O30" s="64">
        <f t="shared" si="7"/>
        <v>24</v>
      </c>
      <c r="P30" s="76" t="str">
        <f t="shared" si="6"/>
        <v>C</v>
      </c>
    </row>
    <row r="31" spans="1:16" ht="15">
      <c r="A31" s="18" t="s">
        <v>21</v>
      </c>
      <c r="B31" s="11" t="s">
        <v>233</v>
      </c>
      <c r="C31" s="11" t="s">
        <v>120</v>
      </c>
      <c r="D31" s="14">
        <v>12.65</v>
      </c>
      <c r="E31" s="13">
        <f t="shared" si="0"/>
        <v>21</v>
      </c>
      <c r="F31" s="14">
        <v>12.07</v>
      </c>
      <c r="G31" s="13">
        <f t="shared" si="1"/>
        <v>25</v>
      </c>
      <c r="H31" s="14">
        <v>10.5</v>
      </c>
      <c r="I31" s="13">
        <f t="shared" si="2"/>
        <v>27</v>
      </c>
      <c r="J31" s="14">
        <v>10.9</v>
      </c>
      <c r="K31" s="13">
        <f t="shared" si="3"/>
        <v>26</v>
      </c>
      <c r="L31" s="14">
        <v>11.9</v>
      </c>
      <c r="M31" s="13">
        <f t="shared" si="4"/>
        <v>13</v>
      </c>
      <c r="N31" s="62">
        <f t="shared" si="5"/>
        <v>58.019999999999996</v>
      </c>
      <c r="O31" s="64">
        <f t="shared" si="7"/>
        <v>25</v>
      </c>
      <c r="P31" s="76" t="str">
        <f t="shared" si="6"/>
        <v>C</v>
      </c>
    </row>
    <row r="32" spans="1:16" ht="15">
      <c r="A32" s="34" t="s">
        <v>27</v>
      </c>
      <c r="B32" s="11" t="s">
        <v>135</v>
      </c>
      <c r="C32" s="11" t="s">
        <v>117</v>
      </c>
      <c r="D32" s="14">
        <v>11.55</v>
      </c>
      <c r="E32" s="13">
        <f t="shared" si="0"/>
        <v>34</v>
      </c>
      <c r="F32" s="14">
        <v>12.23</v>
      </c>
      <c r="G32" s="13">
        <f t="shared" si="1"/>
        <v>21</v>
      </c>
      <c r="H32" s="14">
        <v>10.85</v>
      </c>
      <c r="I32" s="13">
        <f t="shared" si="2"/>
        <v>25</v>
      </c>
      <c r="J32" s="14">
        <v>10.8</v>
      </c>
      <c r="K32" s="13">
        <f t="shared" si="3"/>
        <v>28</v>
      </c>
      <c r="L32" s="14">
        <v>12.45</v>
      </c>
      <c r="M32" s="13">
        <f t="shared" si="4"/>
        <v>6</v>
      </c>
      <c r="N32" s="62">
        <f t="shared" si="5"/>
        <v>57.88000000000001</v>
      </c>
      <c r="O32" s="64">
        <f t="shared" si="7"/>
        <v>26</v>
      </c>
      <c r="P32" s="76" t="str">
        <f t="shared" si="6"/>
        <v>C</v>
      </c>
    </row>
    <row r="33" spans="1:16" ht="15">
      <c r="A33" s="92" t="s">
        <v>30</v>
      </c>
      <c r="B33" s="68" t="s">
        <v>130</v>
      </c>
      <c r="C33" s="68" t="s">
        <v>149</v>
      </c>
      <c r="D33" s="71">
        <v>12.45</v>
      </c>
      <c r="E33" s="70">
        <f t="shared" si="0"/>
        <v>23</v>
      </c>
      <c r="F33" s="71">
        <v>12.1</v>
      </c>
      <c r="G33" s="70">
        <f t="shared" si="1"/>
        <v>23</v>
      </c>
      <c r="H33" s="71">
        <v>10.75</v>
      </c>
      <c r="I33" s="70">
        <f t="shared" si="2"/>
        <v>26</v>
      </c>
      <c r="J33" s="71">
        <v>10.6</v>
      </c>
      <c r="K33" s="70">
        <f t="shared" si="3"/>
        <v>31</v>
      </c>
      <c r="L33" s="71">
        <v>10.5</v>
      </c>
      <c r="M33" s="70">
        <f t="shared" si="4"/>
        <v>31</v>
      </c>
      <c r="N33" s="77">
        <f t="shared" si="5"/>
        <v>56.4</v>
      </c>
      <c r="O33" s="78">
        <f t="shared" si="7"/>
        <v>27</v>
      </c>
      <c r="P33" s="79" t="str">
        <f t="shared" si="6"/>
        <v>C</v>
      </c>
    </row>
    <row r="34" spans="1:16" ht="15">
      <c r="A34" s="18" t="s">
        <v>23</v>
      </c>
      <c r="B34" s="11" t="s">
        <v>235</v>
      </c>
      <c r="C34" s="11" t="s">
        <v>110</v>
      </c>
      <c r="D34" s="14">
        <v>12.15</v>
      </c>
      <c r="E34" s="13">
        <f t="shared" si="0"/>
        <v>30</v>
      </c>
      <c r="F34" s="14">
        <v>11.93</v>
      </c>
      <c r="G34" s="13">
        <f t="shared" si="1"/>
        <v>27</v>
      </c>
      <c r="H34" s="14">
        <v>11</v>
      </c>
      <c r="I34" s="13">
        <f t="shared" si="2"/>
        <v>20</v>
      </c>
      <c r="J34" s="14">
        <v>10.8</v>
      </c>
      <c r="K34" s="13">
        <f t="shared" si="3"/>
        <v>28</v>
      </c>
      <c r="L34" s="14">
        <v>10.5</v>
      </c>
      <c r="M34" s="13">
        <f t="shared" si="4"/>
        <v>31</v>
      </c>
      <c r="N34" s="62">
        <f t="shared" si="5"/>
        <v>56.379999999999995</v>
      </c>
      <c r="O34" s="64">
        <f t="shared" si="7"/>
        <v>28</v>
      </c>
      <c r="P34" s="76" t="str">
        <f t="shared" si="6"/>
        <v>C</v>
      </c>
    </row>
    <row r="35" spans="1:16" ht="15">
      <c r="A35" s="32">
        <v>66</v>
      </c>
      <c r="B35" s="11" t="s">
        <v>259</v>
      </c>
      <c r="C35" s="11" t="s">
        <v>183</v>
      </c>
      <c r="D35" s="38">
        <v>12</v>
      </c>
      <c r="E35" s="13">
        <f t="shared" si="0"/>
        <v>31</v>
      </c>
      <c r="F35" s="38">
        <v>10.2</v>
      </c>
      <c r="G35" s="13">
        <f t="shared" si="1"/>
        <v>34</v>
      </c>
      <c r="H35" s="38">
        <v>10.95</v>
      </c>
      <c r="I35" s="13">
        <f t="shared" si="2"/>
        <v>21</v>
      </c>
      <c r="J35" s="38">
        <v>11.35</v>
      </c>
      <c r="K35" s="13">
        <f t="shared" si="3"/>
        <v>13</v>
      </c>
      <c r="L35" s="38">
        <v>11.75</v>
      </c>
      <c r="M35" s="13">
        <f t="shared" si="4"/>
        <v>16</v>
      </c>
      <c r="N35" s="87">
        <f t="shared" si="5"/>
        <v>56.25</v>
      </c>
      <c r="O35" s="64">
        <f t="shared" si="7"/>
        <v>29</v>
      </c>
      <c r="P35" s="76" t="str">
        <f t="shared" si="6"/>
        <v>C</v>
      </c>
    </row>
    <row r="36" spans="1:16" ht="15">
      <c r="A36" s="39" t="s">
        <v>24</v>
      </c>
      <c r="B36" s="11" t="s">
        <v>189</v>
      </c>
      <c r="C36" s="11" t="s">
        <v>236</v>
      </c>
      <c r="D36" s="14">
        <v>12.4</v>
      </c>
      <c r="E36" s="13">
        <f t="shared" si="0"/>
        <v>27</v>
      </c>
      <c r="F36" s="14">
        <v>11.1</v>
      </c>
      <c r="G36" s="13">
        <f t="shared" si="1"/>
        <v>31</v>
      </c>
      <c r="H36" s="14">
        <v>10.05</v>
      </c>
      <c r="I36" s="13">
        <f t="shared" si="2"/>
        <v>30</v>
      </c>
      <c r="J36" s="14">
        <v>11</v>
      </c>
      <c r="K36" s="13">
        <f t="shared" si="3"/>
        <v>22</v>
      </c>
      <c r="L36" s="14">
        <v>11.65</v>
      </c>
      <c r="M36" s="13">
        <f t="shared" si="4"/>
        <v>19</v>
      </c>
      <c r="N36" s="62">
        <f t="shared" si="5"/>
        <v>56.199999999999996</v>
      </c>
      <c r="O36" s="64">
        <f t="shared" si="7"/>
        <v>30</v>
      </c>
      <c r="P36" s="76" t="str">
        <f t="shared" si="6"/>
        <v>C</v>
      </c>
    </row>
    <row r="37" spans="1:16" ht="15">
      <c r="A37" s="27" t="s">
        <v>52</v>
      </c>
      <c r="B37" s="11" t="s">
        <v>258</v>
      </c>
      <c r="C37" s="11" t="s">
        <v>183</v>
      </c>
      <c r="D37" s="14">
        <v>12.7</v>
      </c>
      <c r="E37" s="13">
        <f t="shared" si="0"/>
        <v>18</v>
      </c>
      <c r="F37" s="14">
        <v>10.27</v>
      </c>
      <c r="G37" s="13">
        <f t="shared" si="1"/>
        <v>33</v>
      </c>
      <c r="H37" s="14">
        <v>9.55</v>
      </c>
      <c r="I37" s="13">
        <f t="shared" si="2"/>
        <v>32</v>
      </c>
      <c r="J37" s="14">
        <v>11.1</v>
      </c>
      <c r="K37" s="13">
        <f t="shared" si="3"/>
        <v>19</v>
      </c>
      <c r="L37" s="14">
        <v>11.75</v>
      </c>
      <c r="M37" s="13">
        <f t="shared" si="4"/>
        <v>16</v>
      </c>
      <c r="N37" s="62">
        <f t="shared" si="5"/>
        <v>55.37</v>
      </c>
      <c r="O37" s="64">
        <f t="shared" si="7"/>
        <v>31</v>
      </c>
      <c r="P37" s="76" t="str">
        <f t="shared" si="6"/>
        <v>C</v>
      </c>
    </row>
    <row r="38" spans="1:16" ht="15">
      <c r="A38" s="34" t="s">
        <v>80</v>
      </c>
      <c r="B38" s="11" t="s">
        <v>239</v>
      </c>
      <c r="C38" s="11" t="s">
        <v>117</v>
      </c>
      <c r="D38" s="14">
        <v>13</v>
      </c>
      <c r="E38" s="13">
        <f t="shared" si="0"/>
        <v>7</v>
      </c>
      <c r="F38" s="14">
        <v>12.27</v>
      </c>
      <c r="G38" s="13">
        <f t="shared" si="1"/>
        <v>19</v>
      </c>
      <c r="H38" s="14">
        <v>9.7</v>
      </c>
      <c r="I38" s="13">
        <f t="shared" si="2"/>
        <v>31</v>
      </c>
      <c r="J38" s="14">
        <v>10.85</v>
      </c>
      <c r="K38" s="13">
        <f t="shared" si="3"/>
        <v>27</v>
      </c>
      <c r="L38" s="14">
        <v>9.35</v>
      </c>
      <c r="M38" s="13">
        <f t="shared" si="4"/>
        <v>34</v>
      </c>
      <c r="N38" s="62">
        <f t="shared" si="5"/>
        <v>55.17</v>
      </c>
      <c r="O38" s="64">
        <f t="shared" si="7"/>
        <v>32</v>
      </c>
      <c r="P38" s="76" t="str">
        <f t="shared" si="6"/>
        <v>C</v>
      </c>
    </row>
    <row r="39" spans="1:16" ht="15">
      <c r="A39" s="34" t="s">
        <v>77</v>
      </c>
      <c r="B39" s="11" t="s">
        <v>238</v>
      </c>
      <c r="C39" s="11" t="s">
        <v>117</v>
      </c>
      <c r="D39" s="14">
        <v>12.95</v>
      </c>
      <c r="E39" s="13">
        <f t="shared" si="0"/>
        <v>9</v>
      </c>
      <c r="F39" s="14">
        <v>12.43</v>
      </c>
      <c r="G39" s="13">
        <f t="shared" si="1"/>
        <v>17</v>
      </c>
      <c r="H39" s="14">
        <v>8.95</v>
      </c>
      <c r="I39" s="13">
        <f t="shared" si="2"/>
        <v>33</v>
      </c>
      <c r="J39" s="14">
        <v>10.6</v>
      </c>
      <c r="K39" s="13">
        <f t="shared" si="3"/>
        <v>31</v>
      </c>
      <c r="L39" s="14">
        <v>10.15</v>
      </c>
      <c r="M39" s="13">
        <f t="shared" si="4"/>
        <v>33</v>
      </c>
      <c r="N39" s="62">
        <f t="shared" si="5"/>
        <v>55.08</v>
      </c>
      <c r="O39" s="64">
        <f t="shared" si="7"/>
        <v>33</v>
      </c>
      <c r="P39" s="76" t="str">
        <f t="shared" si="6"/>
        <v>C</v>
      </c>
    </row>
    <row r="40" spans="1:16" s="6" customFormat="1" ht="15">
      <c r="A40" s="27" t="s">
        <v>25</v>
      </c>
      <c r="B40" s="11" t="s">
        <v>237</v>
      </c>
      <c r="C40" s="11" t="s">
        <v>236</v>
      </c>
      <c r="D40" s="14">
        <v>12.45</v>
      </c>
      <c r="E40" s="13">
        <f t="shared" si="0"/>
        <v>23</v>
      </c>
      <c r="F40" s="14">
        <v>11.47</v>
      </c>
      <c r="G40" s="13">
        <f t="shared" si="1"/>
        <v>29</v>
      </c>
      <c r="H40" s="14">
        <v>8.9</v>
      </c>
      <c r="I40" s="13">
        <f t="shared" si="2"/>
        <v>34</v>
      </c>
      <c r="J40" s="14">
        <v>10.45</v>
      </c>
      <c r="K40" s="13">
        <f t="shared" si="3"/>
        <v>33</v>
      </c>
      <c r="L40" s="14">
        <v>11.3</v>
      </c>
      <c r="M40" s="13">
        <f t="shared" si="4"/>
        <v>27</v>
      </c>
      <c r="N40" s="62">
        <f t="shared" si="5"/>
        <v>54.56999999999999</v>
      </c>
      <c r="O40" s="64">
        <f t="shared" si="7"/>
        <v>34</v>
      </c>
      <c r="P40" s="76" t="str">
        <f t="shared" si="6"/>
        <v>P</v>
      </c>
    </row>
    <row r="41" spans="4:12" ht="15">
      <c r="D41" s="3"/>
      <c r="F41" s="3"/>
      <c r="H41" s="3"/>
      <c r="J41" s="3"/>
      <c r="L41" s="3"/>
    </row>
    <row r="42" spans="4:12" ht="15">
      <c r="D42" s="3"/>
      <c r="F42" s="3"/>
      <c r="H42" s="3"/>
      <c r="J42" s="3"/>
      <c r="L42" s="3"/>
    </row>
    <row r="43" spans="4:12" ht="15">
      <c r="D43" s="3"/>
      <c r="F43" s="3"/>
      <c r="H43" s="3"/>
      <c r="J43" s="3"/>
      <c r="L43" s="3"/>
    </row>
    <row r="44" spans="4:12" ht="15">
      <c r="D44" s="3"/>
      <c r="F44" s="3"/>
      <c r="H44" s="3"/>
      <c r="J44" s="3"/>
      <c r="L44" s="3"/>
    </row>
    <row r="45" spans="4:12" ht="15">
      <c r="D45" s="3"/>
      <c r="F45" s="3"/>
      <c r="H45" s="3"/>
      <c r="J45" s="3"/>
      <c r="L45" s="3"/>
    </row>
    <row r="46" spans="4:12" ht="15">
      <c r="D46" s="3"/>
      <c r="F46" s="3"/>
      <c r="H46" s="3"/>
      <c r="J46" s="3"/>
      <c r="L46" s="3"/>
    </row>
    <row r="47" spans="4:12" ht="15">
      <c r="D47" s="3"/>
      <c r="F47" s="3"/>
      <c r="H47" s="3"/>
      <c r="J47" s="3"/>
      <c r="L47" s="3"/>
    </row>
    <row r="48" spans="4:12" ht="15">
      <c r="D48" s="3"/>
      <c r="F48" s="3"/>
      <c r="H48" s="3"/>
      <c r="J48" s="3"/>
      <c r="L48" s="3"/>
    </row>
    <row r="49" spans="4:12" ht="15">
      <c r="D49" s="3"/>
      <c r="F49" s="3"/>
      <c r="H49" s="3"/>
      <c r="J49" s="3"/>
      <c r="L49" s="3"/>
    </row>
    <row r="50" spans="4:12" ht="15">
      <c r="D50" s="3"/>
      <c r="F50" s="3"/>
      <c r="H50" s="3"/>
      <c r="J50" s="3"/>
      <c r="L50" s="3"/>
    </row>
    <row r="51" spans="4:12" ht="15">
      <c r="D51" s="3"/>
      <c r="F51" s="3"/>
      <c r="H51" s="3"/>
      <c r="J51" s="3"/>
      <c r="L51" s="3"/>
    </row>
    <row r="52" spans="4:12" ht="15">
      <c r="D52" s="3"/>
      <c r="F52" s="3"/>
      <c r="H52" s="3"/>
      <c r="J52" s="3"/>
      <c r="L52" s="3"/>
    </row>
    <row r="53" spans="4:12" ht="15">
      <c r="D53" s="3"/>
      <c r="F53" s="3"/>
      <c r="H53" s="3"/>
      <c r="J53" s="3"/>
      <c r="L53" s="3"/>
    </row>
    <row r="54" spans="4:12" ht="15">
      <c r="D54" s="3"/>
      <c r="F54" s="3"/>
      <c r="H54" s="3"/>
      <c r="J54" s="3"/>
      <c r="L54" s="3"/>
    </row>
    <row r="55" spans="4:12" ht="15">
      <c r="D55" s="3"/>
      <c r="F55" s="3"/>
      <c r="H55" s="3"/>
      <c r="J55" s="3"/>
      <c r="L55" s="3"/>
    </row>
    <row r="56" spans="4:12" ht="15">
      <c r="D56" s="3"/>
      <c r="F56" s="3"/>
      <c r="H56" s="3"/>
      <c r="J56" s="3"/>
      <c r="L56" s="3"/>
    </row>
    <row r="57" spans="4:12" ht="15">
      <c r="D57" s="3"/>
      <c r="F57" s="3"/>
      <c r="H57" s="3"/>
      <c r="J57" s="3"/>
      <c r="L57" s="3"/>
    </row>
    <row r="58" spans="4:12" ht="15">
      <c r="D58" s="3"/>
      <c r="F58" s="3"/>
      <c r="H58" s="3"/>
      <c r="J58" s="3"/>
      <c r="L58" s="3"/>
    </row>
    <row r="59" spans="4:12" ht="15">
      <c r="D59" s="3"/>
      <c r="F59" s="3"/>
      <c r="H59" s="3"/>
      <c r="J59" s="3"/>
      <c r="L59" s="3"/>
    </row>
    <row r="60" spans="4:12" ht="15">
      <c r="D60" s="3"/>
      <c r="F60" s="3"/>
      <c r="H60" s="3"/>
      <c r="J60" s="3"/>
      <c r="L60" s="3"/>
    </row>
    <row r="61" spans="4:12" ht="15">
      <c r="D61" s="3"/>
      <c r="F61" s="3"/>
      <c r="H61" s="3"/>
      <c r="J61" s="3"/>
      <c r="L61" s="3"/>
    </row>
    <row r="62" spans="4:12" ht="15">
      <c r="D62" s="3"/>
      <c r="F62" s="3"/>
      <c r="H62" s="3"/>
      <c r="J62" s="3"/>
      <c r="L62" s="3"/>
    </row>
    <row r="63" spans="4:12" ht="15">
      <c r="D63" s="3"/>
      <c r="F63" s="3"/>
      <c r="H63" s="3"/>
      <c r="J63" s="3"/>
      <c r="L63" s="3"/>
    </row>
    <row r="64" spans="4:12" ht="15">
      <c r="D64" s="3"/>
      <c r="F64" s="3"/>
      <c r="H64" s="3"/>
      <c r="J64" s="3"/>
      <c r="L64" s="3"/>
    </row>
    <row r="65" spans="4:12" ht="15">
      <c r="D65" s="3"/>
      <c r="F65" s="3"/>
      <c r="H65" s="3"/>
      <c r="J65" s="3"/>
      <c r="L65" s="3"/>
    </row>
    <row r="66" spans="4:12" ht="15">
      <c r="D66" s="3"/>
      <c r="F66" s="3"/>
      <c r="H66" s="3"/>
      <c r="J66" s="3"/>
      <c r="L66" s="3"/>
    </row>
    <row r="67" spans="4:12" ht="15">
      <c r="D67" s="3"/>
      <c r="F67" s="3"/>
      <c r="H67" s="3"/>
      <c r="J67" s="3"/>
      <c r="L67" s="3"/>
    </row>
    <row r="68" spans="4:12" ht="15">
      <c r="D68" s="3"/>
      <c r="F68" s="3"/>
      <c r="H68" s="3"/>
      <c r="J68" s="3"/>
      <c r="L68" s="3"/>
    </row>
    <row r="69" spans="4:12" ht="15">
      <c r="D69" s="3"/>
      <c r="F69" s="3"/>
      <c r="H69" s="3"/>
      <c r="J69" s="3"/>
      <c r="L69" s="3"/>
    </row>
    <row r="70" spans="4:12" ht="15">
      <c r="D70" s="3"/>
      <c r="F70" s="3"/>
      <c r="H70" s="3"/>
      <c r="J70" s="3"/>
      <c r="L70" s="3"/>
    </row>
    <row r="71" spans="4:12" ht="15">
      <c r="D71" s="3"/>
      <c r="F71" s="3"/>
      <c r="H71" s="3"/>
      <c r="J71" s="3"/>
      <c r="L71" s="3"/>
    </row>
    <row r="72" spans="4:12" ht="15">
      <c r="D72" s="3"/>
      <c r="F72" s="3"/>
      <c r="H72" s="3"/>
      <c r="J72" s="3"/>
      <c r="L72" s="3"/>
    </row>
    <row r="73" spans="4:12" ht="15">
      <c r="D73" s="3"/>
      <c r="F73" s="3"/>
      <c r="H73" s="3"/>
      <c r="J73" s="3"/>
      <c r="L73" s="3"/>
    </row>
    <row r="74" spans="4:12" ht="15">
      <c r="D74" s="3"/>
      <c r="F74" s="3"/>
      <c r="H74" s="3"/>
      <c r="J74" s="3"/>
      <c r="L74" s="3"/>
    </row>
    <row r="75" spans="4:12" ht="15">
      <c r="D75" s="3"/>
      <c r="F75" s="3"/>
      <c r="H75" s="3"/>
      <c r="J75" s="3"/>
      <c r="L75" s="3"/>
    </row>
    <row r="76" spans="4:12" ht="15">
      <c r="D76" s="3"/>
      <c r="F76" s="3"/>
      <c r="H76" s="3"/>
      <c r="J76" s="3"/>
      <c r="L76" s="3"/>
    </row>
    <row r="77" spans="4:12" ht="15">
      <c r="D77" s="3"/>
      <c r="F77" s="3"/>
      <c r="H77" s="3"/>
      <c r="J77" s="3"/>
      <c r="L77" s="3"/>
    </row>
    <row r="78" spans="4:12" ht="15">
      <c r="D78" s="3"/>
      <c r="F78" s="3"/>
      <c r="H78" s="3"/>
      <c r="J78" s="3"/>
      <c r="L78" s="3"/>
    </row>
    <row r="79" spans="4:12" ht="15">
      <c r="D79" s="3"/>
      <c r="F79" s="3"/>
      <c r="H79" s="3"/>
      <c r="J79" s="3"/>
      <c r="L79" s="3"/>
    </row>
    <row r="80" spans="4:12" ht="15">
      <c r="D80" s="3"/>
      <c r="F80" s="3"/>
      <c r="H80" s="3"/>
      <c r="J80" s="3"/>
      <c r="L80" s="3"/>
    </row>
    <row r="81" spans="4:12" ht="15">
      <c r="D81" s="3"/>
      <c r="F81" s="3"/>
      <c r="H81" s="3"/>
      <c r="J81" s="3"/>
      <c r="L81" s="3"/>
    </row>
    <row r="82" spans="4:12" ht="15">
      <c r="D82" s="3"/>
      <c r="F82" s="3"/>
      <c r="H82" s="3"/>
      <c r="J82" s="3"/>
      <c r="L82" s="3"/>
    </row>
    <row r="83" spans="4:12" ht="15">
      <c r="D83" s="3"/>
      <c r="F83" s="3"/>
      <c r="H83" s="3"/>
      <c r="J83" s="3"/>
      <c r="L83" s="3"/>
    </row>
    <row r="84" spans="4:12" ht="15">
      <c r="D84" s="3"/>
      <c r="F84" s="3"/>
      <c r="H84" s="3"/>
      <c r="J84" s="3"/>
      <c r="L84" s="3"/>
    </row>
    <row r="85" spans="4:12" ht="15">
      <c r="D85" s="3"/>
      <c r="F85" s="3"/>
      <c r="H85" s="3"/>
      <c r="J85" s="3"/>
      <c r="L85" s="3"/>
    </row>
    <row r="86" spans="4:12" ht="15">
      <c r="D86" s="3"/>
      <c r="F86" s="3"/>
      <c r="H86" s="3"/>
      <c r="J86" s="3"/>
      <c r="L86" s="3"/>
    </row>
    <row r="87" spans="4:12" ht="15">
      <c r="D87" s="3"/>
      <c r="F87" s="3"/>
      <c r="H87" s="3"/>
      <c r="J87" s="3"/>
      <c r="L87" s="3"/>
    </row>
    <row r="88" spans="4:12" ht="15">
      <c r="D88" s="3"/>
      <c r="F88" s="3"/>
      <c r="H88" s="3"/>
      <c r="J88" s="3"/>
      <c r="L88" s="3"/>
    </row>
    <row r="89" spans="4:12" ht="15">
      <c r="D89" s="3"/>
      <c r="F89" s="3"/>
      <c r="H89" s="3"/>
      <c r="J89" s="3"/>
      <c r="L89" s="3"/>
    </row>
    <row r="90" spans="4:12" ht="15">
      <c r="D90" s="3"/>
      <c r="F90" s="3"/>
      <c r="H90" s="3"/>
      <c r="J90" s="3"/>
      <c r="L90" s="3"/>
    </row>
    <row r="91" spans="4:12" ht="15">
      <c r="D91" s="3"/>
      <c r="F91" s="3"/>
      <c r="H91" s="3"/>
      <c r="J91" s="3"/>
      <c r="L91" s="3"/>
    </row>
    <row r="92" spans="4:12" ht="15">
      <c r="D92" s="3"/>
      <c r="F92" s="3"/>
      <c r="H92" s="3"/>
      <c r="J92" s="3"/>
      <c r="L92" s="3"/>
    </row>
    <row r="93" spans="4:12" ht="15">
      <c r="D93" s="3"/>
      <c r="F93" s="3"/>
      <c r="H93" s="3"/>
      <c r="J93" s="3"/>
      <c r="L93" s="3"/>
    </row>
    <row r="94" spans="4:12" ht="15">
      <c r="D94" s="3"/>
      <c r="F94" s="3"/>
      <c r="H94" s="3"/>
      <c r="J94" s="3"/>
      <c r="L94" s="3"/>
    </row>
    <row r="95" spans="4:12" ht="15">
      <c r="D95" s="3"/>
      <c r="F95" s="3"/>
      <c r="H95" s="3"/>
      <c r="J95" s="3"/>
      <c r="L95" s="3"/>
    </row>
    <row r="96" spans="4:12" ht="15">
      <c r="D96" s="3"/>
      <c r="F96" s="3"/>
      <c r="H96" s="3"/>
      <c r="J96" s="3"/>
      <c r="L96" s="3"/>
    </row>
    <row r="97" spans="4:12" ht="15">
      <c r="D97" s="3"/>
      <c r="F97" s="3"/>
      <c r="H97" s="3"/>
      <c r="J97" s="3"/>
      <c r="L97" s="3"/>
    </row>
    <row r="98" spans="4:12" ht="15">
      <c r="D98" s="3"/>
      <c r="F98" s="3"/>
      <c r="H98" s="3"/>
      <c r="J98" s="3"/>
      <c r="L98" s="3"/>
    </row>
    <row r="99" spans="4:12" ht="15">
      <c r="D99" s="3"/>
      <c r="F99" s="3"/>
      <c r="H99" s="3"/>
      <c r="J99" s="3"/>
      <c r="L99" s="3"/>
    </row>
    <row r="100" spans="4:12" ht="15">
      <c r="D100" s="3"/>
      <c r="F100" s="3"/>
      <c r="H100" s="3"/>
      <c r="J100" s="3"/>
      <c r="L100" s="3"/>
    </row>
    <row r="101" spans="4:12" ht="15">
      <c r="D101" s="3"/>
      <c r="F101" s="3"/>
      <c r="H101" s="3"/>
      <c r="J101" s="3"/>
      <c r="L101" s="3"/>
    </row>
    <row r="102" spans="4:12" ht="15">
      <c r="D102" s="3"/>
      <c r="F102" s="3"/>
      <c r="H102" s="3"/>
      <c r="J102" s="3"/>
      <c r="L102" s="3"/>
    </row>
    <row r="103" spans="4:12" ht="15">
      <c r="D103" s="3"/>
      <c r="F103" s="3"/>
      <c r="H103" s="3"/>
      <c r="J103" s="3"/>
      <c r="L103" s="3"/>
    </row>
    <row r="104" spans="4:12" ht="15">
      <c r="D104" s="3"/>
      <c r="F104" s="3"/>
      <c r="H104" s="3"/>
      <c r="J104" s="3"/>
      <c r="L104" s="3"/>
    </row>
    <row r="105" spans="4:12" ht="15">
      <c r="D105" s="3"/>
      <c r="F105" s="3"/>
      <c r="H105" s="3"/>
      <c r="J105" s="3"/>
      <c r="L105" s="3"/>
    </row>
    <row r="106" spans="4:12" ht="15">
      <c r="D106" s="3"/>
      <c r="F106" s="3"/>
      <c r="H106" s="3"/>
      <c r="J106" s="3"/>
      <c r="L106" s="3"/>
    </row>
    <row r="107" spans="4:12" ht="15">
      <c r="D107" s="3"/>
      <c r="F107" s="3"/>
      <c r="H107" s="3"/>
      <c r="J107" s="3"/>
      <c r="L107" s="3"/>
    </row>
    <row r="108" spans="4:12" ht="15">
      <c r="D108" s="3"/>
      <c r="F108" s="3"/>
      <c r="H108" s="3"/>
      <c r="J108" s="3"/>
      <c r="L108" s="3"/>
    </row>
    <row r="109" spans="4:12" ht="15">
      <c r="D109" s="3"/>
      <c r="F109" s="3"/>
      <c r="H109" s="3"/>
      <c r="J109" s="3"/>
      <c r="L109" s="3"/>
    </row>
    <row r="110" spans="4:12" ht="15">
      <c r="D110" s="3"/>
      <c r="F110" s="3"/>
      <c r="H110" s="3"/>
      <c r="J110" s="3"/>
      <c r="L110" s="3"/>
    </row>
    <row r="111" spans="4:12" ht="15">
      <c r="D111" s="3"/>
      <c r="F111" s="3"/>
      <c r="H111" s="3"/>
      <c r="J111" s="3"/>
      <c r="L111" s="3"/>
    </row>
    <row r="112" spans="4:12" ht="15">
      <c r="D112" s="3"/>
      <c r="F112" s="3"/>
      <c r="H112" s="3"/>
      <c r="J112" s="3"/>
      <c r="L112" s="3"/>
    </row>
    <row r="113" spans="4:12" ht="15">
      <c r="D113" s="3"/>
      <c r="F113" s="3"/>
      <c r="H113" s="3"/>
      <c r="J113" s="3"/>
      <c r="L113" s="3"/>
    </row>
    <row r="114" spans="4:12" ht="15">
      <c r="D114" s="3"/>
      <c r="F114" s="3"/>
      <c r="H114" s="3"/>
      <c r="J114" s="3"/>
      <c r="L114" s="3"/>
    </row>
    <row r="115" spans="4:12" ht="15">
      <c r="D115" s="3"/>
      <c r="F115" s="3"/>
      <c r="H115" s="3"/>
      <c r="J115" s="3"/>
      <c r="L115" s="3"/>
    </row>
    <row r="116" spans="4:12" ht="15">
      <c r="D116" s="3"/>
      <c r="F116" s="3"/>
      <c r="H116" s="3"/>
      <c r="J116" s="3"/>
      <c r="L116" s="3"/>
    </row>
    <row r="117" spans="4:12" ht="15">
      <c r="D117" s="3"/>
      <c r="F117" s="3"/>
      <c r="H117" s="3"/>
      <c r="J117" s="3"/>
      <c r="L117" s="3"/>
    </row>
    <row r="118" spans="4:12" ht="15">
      <c r="D118" s="3"/>
      <c r="F118" s="3"/>
      <c r="H118" s="3"/>
      <c r="J118" s="3"/>
      <c r="L118" s="3"/>
    </row>
    <row r="119" spans="4:12" ht="15">
      <c r="D119" s="3"/>
      <c r="F119" s="3"/>
      <c r="H119" s="3"/>
      <c r="J119" s="3"/>
      <c r="L119" s="3"/>
    </row>
    <row r="120" spans="4:12" ht="15">
      <c r="D120" s="3"/>
      <c r="F120" s="3"/>
      <c r="H120" s="3"/>
      <c r="J120" s="3"/>
      <c r="L120" s="3"/>
    </row>
    <row r="121" spans="4:12" ht="15">
      <c r="D121" s="3"/>
      <c r="F121" s="3"/>
      <c r="H121" s="3"/>
      <c r="J121" s="3"/>
      <c r="L121" s="3"/>
    </row>
    <row r="122" spans="4:12" ht="15">
      <c r="D122" s="3"/>
      <c r="F122" s="3"/>
      <c r="H122" s="3"/>
      <c r="J122" s="3"/>
      <c r="L122" s="3"/>
    </row>
    <row r="123" spans="4:12" ht="15">
      <c r="D123" s="3"/>
      <c r="F123" s="3"/>
      <c r="H123" s="3"/>
      <c r="J123" s="3"/>
      <c r="L123" s="3"/>
    </row>
    <row r="124" spans="4:12" ht="15">
      <c r="D124" s="3"/>
      <c r="F124" s="3"/>
      <c r="H124" s="3"/>
      <c r="J124" s="3"/>
      <c r="L124" s="3"/>
    </row>
    <row r="125" spans="4:12" ht="15">
      <c r="D125" s="3"/>
      <c r="F125" s="3"/>
      <c r="H125" s="3"/>
      <c r="J125" s="3"/>
      <c r="L125" s="3"/>
    </row>
    <row r="126" spans="4:12" ht="15">
      <c r="D126" s="3"/>
      <c r="F126" s="3"/>
      <c r="H126" s="3"/>
      <c r="J126" s="3"/>
      <c r="L126" s="3"/>
    </row>
    <row r="127" spans="4:12" ht="15">
      <c r="D127" s="3"/>
      <c r="F127" s="3"/>
      <c r="H127" s="3"/>
      <c r="J127" s="3"/>
      <c r="L127" s="3"/>
    </row>
    <row r="128" spans="4:12" ht="15">
      <c r="D128" s="3"/>
      <c r="F128" s="3"/>
      <c r="H128" s="3"/>
      <c r="J128" s="3"/>
      <c r="L128" s="3"/>
    </row>
    <row r="129" spans="4:12" ht="15">
      <c r="D129" s="3"/>
      <c r="F129" s="3"/>
      <c r="H129" s="3"/>
      <c r="J129" s="3"/>
      <c r="L129" s="3"/>
    </row>
    <row r="130" spans="4:12" ht="15">
      <c r="D130" s="3"/>
      <c r="F130" s="3"/>
      <c r="H130" s="3"/>
      <c r="J130" s="3"/>
      <c r="L130" s="3"/>
    </row>
    <row r="131" spans="4:12" ht="15">
      <c r="D131" s="3"/>
      <c r="F131" s="3"/>
      <c r="H131" s="3"/>
      <c r="J131" s="3"/>
      <c r="L131" s="3"/>
    </row>
    <row r="132" spans="4:12" ht="15">
      <c r="D132" s="3"/>
      <c r="F132" s="3"/>
      <c r="H132" s="3"/>
      <c r="J132" s="3"/>
      <c r="L132" s="3"/>
    </row>
    <row r="133" spans="4:12" ht="15">
      <c r="D133" s="3"/>
      <c r="F133" s="3"/>
      <c r="H133" s="3"/>
      <c r="J133" s="3"/>
      <c r="L133" s="3"/>
    </row>
    <row r="134" spans="4:12" ht="15">
      <c r="D134" s="3"/>
      <c r="F134" s="3"/>
      <c r="H134" s="3"/>
      <c r="J134" s="3"/>
      <c r="L134" s="3"/>
    </row>
    <row r="135" spans="4:12" ht="15">
      <c r="D135" s="3"/>
      <c r="F135" s="3"/>
      <c r="H135" s="3"/>
      <c r="J135" s="3"/>
      <c r="L135" s="3"/>
    </row>
    <row r="136" spans="4:12" ht="15">
      <c r="D136" s="3"/>
      <c r="F136" s="3"/>
      <c r="H136" s="3"/>
      <c r="J136" s="3"/>
      <c r="L136" s="3"/>
    </row>
    <row r="137" spans="4:12" ht="15">
      <c r="D137" s="3"/>
      <c r="F137" s="3"/>
      <c r="H137" s="3"/>
      <c r="J137" s="3"/>
      <c r="L137" s="3"/>
    </row>
    <row r="138" spans="4:12" ht="15">
      <c r="D138" s="3"/>
      <c r="F138" s="3"/>
      <c r="H138" s="3"/>
      <c r="J138" s="3"/>
      <c r="L138" s="3"/>
    </row>
    <row r="139" spans="4:12" ht="15">
      <c r="D139" s="3"/>
      <c r="F139" s="3"/>
      <c r="H139" s="3"/>
      <c r="J139" s="3"/>
      <c r="L139" s="3"/>
    </row>
    <row r="140" spans="4:12" ht="15">
      <c r="D140" s="3"/>
      <c r="F140" s="3"/>
      <c r="H140" s="3"/>
      <c r="J140" s="3"/>
      <c r="L140" s="3"/>
    </row>
    <row r="141" spans="4:12" ht="15">
      <c r="D141" s="3"/>
      <c r="F141" s="3"/>
      <c r="H141" s="3"/>
      <c r="J141" s="3"/>
      <c r="L141" s="3"/>
    </row>
    <row r="142" spans="4:12" ht="15">
      <c r="D142" s="3"/>
      <c r="F142" s="3"/>
      <c r="H142" s="3"/>
      <c r="J142" s="3"/>
      <c r="L142" s="3"/>
    </row>
    <row r="143" spans="4:12" ht="15">
      <c r="D143" s="3"/>
      <c r="F143" s="3"/>
      <c r="H143" s="3"/>
      <c r="J143" s="3"/>
      <c r="L143" s="3"/>
    </row>
    <row r="144" spans="4:12" ht="15">
      <c r="D144" s="3"/>
      <c r="F144" s="3"/>
      <c r="H144" s="3"/>
      <c r="J144" s="3"/>
      <c r="L144" s="3"/>
    </row>
    <row r="145" spans="4:12" ht="15">
      <c r="D145" s="3"/>
      <c r="F145" s="3"/>
      <c r="H145" s="3"/>
      <c r="J145" s="3"/>
      <c r="L145" s="3"/>
    </row>
    <row r="146" spans="4:12" ht="15">
      <c r="D146" s="3"/>
      <c r="F146" s="3"/>
      <c r="H146" s="3"/>
      <c r="J146" s="3"/>
      <c r="L146" s="3"/>
    </row>
    <row r="147" spans="4:12" ht="15">
      <c r="D147" s="3"/>
      <c r="F147" s="3"/>
      <c r="H147" s="3"/>
      <c r="J147" s="3"/>
      <c r="L147" s="3"/>
    </row>
    <row r="148" spans="4:12" ht="15">
      <c r="D148" s="3"/>
      <c r="F148" s="3"/>
      <c r="H148" s="3"/>
      <c r="J148" s="3"/>
      <c r="L148" s="3"/>
    </row>
    <row r="149" spans="4:12" ht="15">
      <c r="D149" s="3"/>
      <c r="F149" s="3"/>
      <c r="H149" s="3"/>
      <c r="J149" s="3"/>
      <c r="L149" s="3"/>
    </row>
    <row r="150" spans="4:12" ht="15">
      <c r="D150" s="3"/>
      <c r="F150" s="3"/>
      <c r="H150" s="3"/>
      <c r="J150" s="3"/>
      <c r="L150" s="3"/>
    </row>
    <row r="151" spans="4:12" ht="15">
      <c r="D151" s="3"/>
      <c r="F151" s="3"/>
      <c r="H151" s="3"/>
      <c r="J151" s="3"/>
      <c r="L151" s="3"/>
    </row>
    <row r="152" spans="4:12" ht="15">
      <c r="D152" s="3"/>
      <c r="F152" s="3"/>
      <c r="H152" s="3"/>
      <c r="J152" s="3"/>
      <c r="L152" s="3"/>
    </row>
    <row r="153" spans="4:12" ht="15">
      <c r="D153" s="3"/>
      <c r="F153" s="3"/>
      <c r="H153" s="3"/>
      <c r="J153" s="3"/>
      <c r="L153" s="3"/>
    </row>
    <row r="154" spans="4:12" ht="15">
      <c r="D154" s="3"/>
      <c r="F154" s="3"/>
      <c r="H154" s="3"/>
      <c r="J154" s="3"/>
      <c r="L154" s="3"/>
    </row>
    <row r="155" spans="4:12" ht="15">
      <c r="D155" s="3"/>
      <c r="F155" s="3"/>
      <c r="H155" s="3"/>
      <c r="J155" s="3"/>
      <c r="L155" s="3"/>
    </row>
    <row r="156" spans="4:12" ht="15">
      <c r="D156" s="3"/>
      <c r="F156" s="3"/>
      <c r="H156" s="3"/>
      <c r="J156" s="3"/>
      <c r="L156" s="3"/>
    </row>
    <row r="157" spans="4:12" ht="15">
      <c r="D157" s="3"/>
      <c r="F157" s="3"/>
      <c r="H157" s="3"/>
      <c r="J157" s="3"/>
      <c r="L157" s="3"/>
    </row>
    <row r="158" spans="4:12" ht="15">
      <c r="D158" s="3"/>
      <c r="F158" s="3"/>
      <c r="H158" s="3"/>
      <c r="J158" s="3"/>
      <c r="L158" s="3"/>
    </row>
    <row r="159" spans="4:12" ht="15">
      <c r="D159" s="3"/>
      <c r="F159" s="3"/>
      <c r="H159" s="3"/>
      <c r="J159" s="3"/>
      <c r="L159" s="3"/>
    </row>
    <row r="160" spans="4:12" ht="15">
      <c r="D160" s="3"/>
      <c r="F160" s="3"/>
      <c r="H160" s="3"/>
      <c r="J160" s="3"/>
      <c r="L160" s="3"/>
    </row>
    <row r="161" spans="4:12" ht="15">
      <c r="D161" s="3"/>
      <c r="F161" s="3"/>
      <c r="H161" s="3"/>
      <c r="J161" s="3"/>
      <c r="L161" s="3"/>
    </row>
    <row r="162" spans="4:12" ht="15">
      <c r="D162" s="3"/>
      <c r="F162" s="3"/>
      <c r="H162" s="3"/>
      <c r="J162" s="3"/>
      <c r="L162" s="3"/>
    </row>
    <row r="163" spans="4:12" ht="15">
      <c r="D163" s="3"/>
      <c r="F163" s="3"/>
      <c r="H163" s="3"/>
      <c r="J163" s="3"/>
      <c r="L163" s="3"/>
    </row>
    <row r="164" spans="4:12" ht="15">
      <c r="D164" s="3"/>
      <c r="F164" s="3"/>
      <c r="H164" s="3"/>
      <c r="J164" s="3"/>
      <c r="L164" s="3"/>
    </row>
    <row r="165" spans="4:12" ht="15">
      <c r="D165" s="3"/>
      <c r="F165" s="3"/>
      <c r="H165" s="3"/>
      <c r="J165" s="3"/>
      <c r="L165" s="3"/>
    </row>
    <row r="166" spans="4:12" ht="15">
      <c r="D166" s="3"/>
      <c r="F166" s="3"/>
      <c r="H166" s="3"/>
      <c r="J166" s="3"/>
      <c r="L166" s="3"/>
    </row>
    <row r="167" spans="4:12" ht="15">
      <c r="D167" s="3"/>
      <c r="F167" s="3"/>
      <c r="H167" s="3"/>
      <c r="J167" s="3"/>
      <c r="L167" s="3"/>
    </row>
    <row r="168" spans="4:12" ht="15">
      <c r="D168" s="3"/>
      <c r="F168" s="3"/>
      <c r="H168" s="3"/>
      <c r="J168" s="3"/>
      <c r="L168" s="3"/>
    </row>
    <row r="169" spans="4:12" ht="15">
      <c r="D169" s="3"/>
      <c r="F169" s="3"/>
      <c r="H169" s="3"/>
      <c r="J169" s="3"/>
      <c r="L169" s="3"/>
    </row>
    <row r="170" spans="4:12" ht="15">
      <c r="D170" s="3"/>
      <c r="F170" s="3"/>
      <c r="H170" s="3"/>
      <c r="J170" s="3"/>
      <c r="L170" s="3"/>
    </row>
    <row r="171" spans="4:12" ht="15">
      <c r="D171" s="3"/>
      <c r="F171" s="3"/>
      <c r="H171" s="3"/>
      <c r="J171" s="3"/>
      <c r="L171" s="3"/>
    </row>
    <row r="172" spans="4:12" ht="15">
      <c r="D172" s="3"/>
      <c r="F172" s="3"/>
      <c r="H172" s="3"/>
      <c r="J172" s="3"/>
      <c r="L172" s="3"/>
    </row>
    <row r="173" spans="4:12" ht="15">
      <c r="D173" s="3"/>
      <c r="F173" s="3"/>
      <c r="H173" s="3"/>
      <c r="J173" s="3"/>
      <c r="L173" s="3"/>
    </row>
    <row r="174" spans="4:12" ht="15">
      <c r="D174" s="3"/>
      <c r="F174" s="3"/>
      <c r="H174" s="3"/>
      <c r="J174" s="3"/>
      <c r="L174" s="3"/>
    </row>
    <row r="175" spans="4:12" ht="15">
      <c r="D175" s="3"/>
      <c r="F175" s="3"/>
      <c r="H175" s="3"/>
      <c r="J175" s="3"/>
      <c r="L175" s="3"/>
    </row>
    <row r="176" spans="4:12" ht="15">
      <c r="D176" s="3"/>
      <c r="F176" s="3"/>
      <c r="H176" s="3"/>
      <c r="J176" s="3"/>
      <c r="L176" s="3"/>
    </row>
    <row r="177" spans="4:12" ht="15">
      <c r="D177" s="3"/>
      <c r="F177" s="3"/>
      <c r="H177" s="3"/>
      <c r="J177" s="3"/>
      <c r="L177" s="3"/>
    </row>
    <row r="178" spans="4:12" ht="15">
      <c r="D178" s="3"/>
      <c r="F178" s="3"/>
      <c r="H178" s="3"/>
      <c r="J178" s="3"/>
      <c r="L178" s="3"/>
    </row>
    <row r="179" spans="4:12" ht="15">
      <c r="D179" s="3"/>
      <c r="F179" s="3"/>
      <c r="H179" s="3"/>
      <c r="J179" s="3"/>
      <c r="L179" s="3"/>
    </row>
    <row r="180" spans="4:12" ht="15">
      <c r="D180" s="3"/>
      <c r="F180" s="3"/>
      <c r="H180" s="3"/>
      <c r="J180" s="3"/>
      <c r="L180" s="3"/>
    </row>
    <row r="181" spans="4:12" ht="15">
      <c r="D181" s="3"/>
      <c r="F181" s="3"/>
      <c r="H181" s="3"/>
      <c r="J181" s="3"/>
      <c r="L181" s="3"/>
    </row>
    <row r="182" spans="4:12" ht="15">
      <c r="D182" s="3"/>
      <c r="F182" s="3"/>
      <c r="H182" s="3"/>
      <c r="J182" s="3"/>
      <c r="L182" s="3"/>
    </row>
    <row r="183" spans="4:12" ht="15">
      <c r="D183" s="3"/>
      <c r="F183" s="3"/>
      <c r="H183" s="3"/>
      <c r="J183" s="3"/>
      <c r="L183" s="3"/>
    </row>
    <row r="184" spans="4:12" ht="15">
      <c r="D184" s="3"/>
      <c r="F184" s="3"/>
      <c r="H184" s="3"/>
      <c r="J184" s="3"/>
      <c r="L184" s="3"/>
    </row>
    <row r="185" spans="4:12" ht="15">
      <c r="D185" s="3"/>
      <c r="F185" s="3"/>
      <c r="H185" s="3"/>
      <c r="J185" s="3"/>
      <c r="L185" s="3"/>
    </row>
    <row r="186" spans="4:12" ht="15">
      <c r="D186" s="3"/>
      <c r="F186" s="3"/>
      <c r="H186" s="3"/>
      <c r="J186" s="3"/>
      <c r="L186" s="3"/>
    </row>
    <row r="187" spans="4:12" ht="15">
      <c r="D187" s="3"/>
      <c r="F187" s="3"/>
      <c r="H187" s="3"/>
      <c r="J187" s="3"/>
      <c r="L187" s="3"/>
    </row>
    <row r="188" spans="4:12" ht="15">
      <c r="D188" s="3"/>
      <c r="F188" s="3"/>
      <c r="H188" s="3"/>
      <c r="J188" s="3"/>
      <c r="L188" s="3"/>
    </row>
    <row r="189" spans="4:12" ht="15">
      <c r="D189" s="3"/>
      <c r="F189" s="3"/>
      <c r="H189" s="3"/>
      <c r="J189" s="3"/>
      <c r="L189" s="3"/>
    </row>
    <row r="190" spans="4:12" ht="15">
      <c r="D190" s="3"/>
      <c r="F190" s="3"/>
      <c r="H190" s="3"/>
      <c r="J190" s="3"/>
      <c r="L190" s="3"/>
    </row>
    <row r="191" spans="4:12" ht="15">
      <c r="D191" s="3"/>
      <c r="F191" s="3"/>
      <c r="H191" s="3"/>
      <c r="J191" s="3"/>
      <c r="L191" s="3"/>
    </row>
    <row r="192" spans="4:12" ht="15">
      <c r="D192" s="3"/>
      <c r="F192" s="3"/>
      <c r="H192" s="3"/>
      <c r="J192" s="3"/>
      <c r="L192" s="3"/>
    </row>
    <row r="193" spans="4:12" ht="15">
      <c r="D193" s="3"/>
      <c r="F193" s="3"/>
      <c r="H193" s="3"/>
      <c r="J193" s="3"/>
      <c r="L193" s="3"/>
    </row>
    <row r="194" spans="4:12" ht="15">
      <c r="D194" s="3"/>
      <c r="F194" s="3"/>
      <c r="H194" s="3"/>
      <c r="J194" s="3"/>
      <c r="L194" s="3"/>
    </row>
    <row r="195" spans="4:12" ht="15">
      <c r="D195" s="3"/>
      <c r="F195" s="3"/>
      <c r="H195" s="3"/>
      <c r="J195" s="3"/>
      <c r="L195" s="3"/>
    </row>
    <row r="196" spans="4:12" ht="15">
      <c r="D196" s="3"/>
      <c r="F196" s="3"/>
      <c r="H196" s="3"/>
      <c r="J196" s="3"/>
      <c r="L196" s="3"/>
    </row>
    <row r="197" spans="4:12" ht="15">
      <c r="D197" s="3"/>
      <c r="F197" s="3"/>
      <c r="H197" s="3"/>
      <c r="J197" s="3"/>
      <c r="L197" s="3"/>
    </row>
    <row r="198" spans="4:12" ht="15">
      <c r="D198" s="3"/>
      <c r="F198" s="3"/>
      <c r="H198" s="3"/>
      <c r="J198" s="3"/>
      <c r="L198" s="3"/>
    </row>
    <row r="199" spans="4:12" ht="15">
      <c r="D199" s="3"/>
      <c r="F199" s="3"/>
      <c r="H199" s="3"/>
      <c r="J199" s="3"/>
      <c r="L199" s="3"/>
    </row>
    <row r="200" spans="4:12" ht="15">
      <c r="D200" s="3"/>
      <c r="F200" s="3"/>
      <c r="H200" s="3"/>
      <c r="J200" s="3"/>
      <c r="L200" s="3"/>
    </row>
    <row r="201" spans="4:12" ht="15">
      <c r="D201" s="3"/>
      <c r="F201" s="3"/>
      <c r="H201" s="3"/>
      <c r="J201" s="3"/>
      <c r="L201" s="3"/>
    </row>
    <row r="202" spans="4:12" ht="15">
      <c r="D202" s="3"/>
      <c r="F202" s="3"/>
      <c r="H202" s="3"/>
      <c r="J202" s="3"/>
      <c r="L202" s="3"/>
    </row>
    <row r="203" spans="4:12" ht="15">
      <c r="D203" s="3"/>
      <c r="F203" s="3"/>
      <c r="H203" s="3"/>
      <c r="J203" s="3"/>
      <c r="L203" s="3"/>
    </row>
    <row r="204" spans="4:12" ht="15">
      <c r="D204" s="3"/>
      <c r="F204" s="3"/>
      <c r="H204" s="3"/>
      <c r="J204" s="3"/>
      <c r="L204" s="3"/>
    </row>
    <row r="205" spans="4:12" ht="15">
      <c r="D205" s="3"/>
      <c r="F205" s="3"/>
      <c r="H205" s="3"/>
      <c r="J205" s="3"/>
      <c r="L205" s="3"/>
    </row>
    <row r="206" spans="4:12" ht="15">
      <c r="D206" s="3"/>
      <c r="F206" s="3"/>
      <c r="H206" s="3"/>
      <c r="J206" s="3"/>
      <c r="L206" s="3"/>
    </row>
    <row r="207" spans="4:12" ht="15">
      <c r="D207" s="3"/>
      <c r="F207" s="3"/>
      <c r="H207" s="3"/>
      <c r="J207" s="3"/>
      <c r="L207" s="3"/>
    </row>
    <row r="208" spans="4:12" ht="15">
      <c r="D208" s="3"/>
      <c r="F208" s="3"/>
      <c r="H208" s="3"/>
      <c r="J208" s="3"/>
      <c r="L208" s="3"/>
    </row>
    <row r="209" spans="4:12" ht="15">
      <c r="D209" s="3"/>
      <c r="F209" s="3"/>
      <c r="H209" s="3"/>
      <c r="J209" s="3"/>
      <c r="L209" s="3"/>
    </row>
    <row r="210" spans="4:12" ht="15">
      <c r="D210" s="3"/>
      <c r="F210" s="3"/>
      <c r="H210" s="3"/>
      <c r="J210" s="3"/>
      <c r="L210" s="3"/>
    </row>
    <row r="211" spans="4:12" ht="15">
      <c r="D211" s="3"/>
      <c r="F211" s="3"/>
      <c r="H211" s="3"/>
      <c r="J211" s="3"/>
      <c r="L211" s="3"/>
    </row>
    <row r="212" spans="4:12" ht="15">
      <c r="D212" s="3"/>
      <c r="F212" s="3"/>
      <c r="H212" s="3"/>
      <c r="J212" s="3"/>
      <c r="L212" s="3"/>
    </row>
    <row r="213" spans="4:12" ht="15">
      <c r="D213" s="3"/>
      <c r="F213" s="3"/>
      <c r="H213" s="3"/>
      <c r="J213" s="3"/>
      <c r="L213" s="3"/>
    </row>
    <row r="214" spans="4:12" ht="15">
      <c r="D214" s="3"/>
      <c r="F214" s="3"/>
      <c r="H214" s="3"/>
      <c r="J214" s="3"/>
      <c r="L214" s="3"/>
    </row>
    <row r="215" spans="4:12" ht="15">
      <c r="D215" s="3"/>
      <c r="F215" s="3"/>
      <c r="H215" s="3"/>
      <c r="J215" s="3"/>
      <c r="L215" s="3"/>
    </row>
    <row r="216" spans="4:12" ht="15">
      <c r="D216" s="3"/>
      <c r="F216" s="3"/>
      <c r="H216" s="3"/>
      <c r="J216" s="3"/>
      <c r="L216" s="3"/>
    </row>
    <row r="217" spans="4:12" ht="15">
      <c r="D217" s="3"/>
      <c r="F217" s="3"/>
      <c r="H217" s="3"/>
      <c r="J217" s="3"/>
      <c r="L217" s="3"/>
    </row>
    <row r="218" spans="4:12" ht="15">
      <c r="D218" s="3"/>
      <c r="F218" s="3"/>
      <c r="H218" s="3"/>
      <c r="J218" s="3"/>
      <c r="L218" s="3"/>
    </row>
    <row r="219" spans="4:12" ht="15">
      <c r="D219" s="3"/>
      <c r="F219" s="3"/>
      <c r="H219" s="3"/>
      <c r="J219" s="3"/>
      <c r="L219" s="3"/>
    </row>
    <row r="220" spans="4:12" ht="15">
      <c r="D220" s="3"/>
      <c r="F220" s="3"/>
      <c r="H220" s="3"/>
      <c r="J220" s="3"/>
      <c r="L220" s="3"/>
    </row>
    <row r="221" spans="4:12" ht="15">
      <c r="D221" s="3"/>
      <c r="F221" s="3"/>
      <c r="H221" s="3"/>
      <c r="J221" s="3"/>
      <c r="L221" s="3"/>
    </row>
    <row r="222" spans="4:12" ht="15">
      <c r="D222" s="3"/>
      <c r="F222" s="3"/>
      <c r="H222" s="3"/>
      <c r="J222" s="3"/>
      <c r="L222" s="3"/>
    </row>
    <row r="223" spans="4:12" ht="15">
      <c r="D223" s="3"/>
      <c r="F223" s="3"/>
      <c r="H223" s="3"/>
      <c r="J223" s="3"/>
      <c r="L223" s="3"/>
    </row>
    <row r="224" spans="4:12" ht="15">
      <c r="D224" s="3"/>
      <c r="F224" s="3"/>
      <c r="H224" s="3"/>
      <c r="J224" s="3"/>
      <c r="L224" s="3"/>
    </row>
    <row r="225" spans="4:12" ht="15">
      <c r="D225" s="3"/>
      <c r="F225" s="3"/>
      <c r="H225" s="3"/>
      <c r="J225" s="3"/>
      <c r="L225" s="3"/>
    </row>
    <row r="226" spans="4:12" ht="15">
      <c r="D226" s="3"/>
      <c r="F226" s="3"/>
      <c r="H226" s="3"/>
      <c r="J226" s="3"/>
      <c r="L226" s="3"/>
    </row>
    <row r="227" spans="4:12" ht="15">
      <c r="D227" s="3"/>
      <c r="F227" s="3"/>
      <c r="H227" s="3"/>
      <c r="J227" s="3"/>
      <c r="L227" s="3"/>
    </row>
    <row r="228" spans="4:12" ht="15">
      <c r="D228" s="3"/>
      <c r="F228" s="3"/>
      <c r="H228" s="3"/>
      <c r="J228" s="3"/>
      <c r="L228" s="3"/>
    </row>
    <row r="229" spans="4:12" ht="15">
      <c r="D229" s="3"/>
      <c r="F229" s="3"/>
      <c r="H229" s="3"/>
      <c r="J229" s="3"/>
      <c r="L229" s="3"/>
    </row>
    <row r="230" spans="4:12" ht="15">
      <c r="D230" s="3"/>
      <c r="F230" s="3"/>
      <c r="H230" s="3"/>
      <c r="J230" s="3"/>
      <c r="L230" s="3"/>
    </row>
    <row r="231" spans="4:12" ht="15">
      <c r="D231" s="3"/>
      <c r="F231" s="3"/>
      <c r="H231" s="3"/>
      <c r="J231" s="3"/>
      <c r="L231" s="3"/>
    </row>
    <row r="232" spans="4:12" ht="15">
      <c r="D232" s="3"/>
      <c r="F232" s="3"/>
      <c r="H232" s="3"/>
      <c r="J232" s="3"/>
      <c r="L232" s="3"/>
    </row>
    <row r="233" spans="4:12" ht="15">
      <c r="D233" s="3"/>
      <c r="F233" s="3"/>
      <c r="H233" s="3"/>
      <c r="J233" s="3"/>
      <c r="L233" s="3"/>
    </row>
    <row r="234" spans="4:12" ht="15">
      <c r="D234" s="3"/>
      <c r="F234" s="3"/>
      <c r="H234" s="3"/>
      <c r="J234" s="3"/>
      <c r="L234" s="3"/>
    </row>
    <row r="235" spans="4:12" ht="15">
      <c r="D235" s="3"/>
      <c r="F235" s="3"/>
      <c r="H235" s="3"/>
      <c r="J235" s="3"/>
      <c r="L235" s="3"/>
    </row>
    <row r="236" spans="4:12" ht="15">
      <c r="D236" s="3"/>
      <c r="F236" s="3"/>
      <c r="H236" s="3"/>
      <c r="J236" s="3"/>
      <c r="L236" s="3"/>
    </row>
    <row r="237" spans="4:12" ht="15">
      <c r="D237" s="3"/>
      <c r="F237" s="3"/>
      <c r="H237" s="3"/>
      <c r="J237" s="3"/>
      <c r="L237" s="3"/>
    </row>
    <row r="238" spans="4:12" ht="15">
      <c r="D238" s="3"/>
      <c r="F238" s="3"/>
      <c r="H238" s="3"/>
      <c r="J238" s="3"/>
      <c r="L238" s="3"/>
    </row>
    <row r="239" spans="4:12" ht="15">
      <c r="D239" s="3"/>
      <c r="F239" s="3"/>
      <c r="H239" s="3"/>
      <c r="J239" s="3"/>
      <c r="L239" s="3"/>
    </row>
    <row r="240" spans="4:12" ht="15">
      <c r="D240" s="3"/>
      <c r="F240" s="3"/>
      <c r="H240" s="3"/>
      <c r="J240" s="3"/>
      <c r="L240" s="3"/>
    </row>
    <row r="241" spans="4:12" ht="15">
      <c r="D241" s="3"/>
      <c r="F241" s="3"/>
      <c r="H241" s="3"/>
      <c r="J241" s="3"/>
      <c r="L241" s="3"/>
    </row>
    <row r="242" spans="4:12" ht="15">
      <c r="D242" s="3"/>
      <c r="F242" s="3"/>
      <c r="H242" s="3"/>
      <c r="J242" s="3"/>
      <c r="L242" s="3"/>
    </row>
    <row r="243" spans="4:12" ht="15">
      <c r="D243" s="3"/>
      <c r="F243" s="3"/>
      <c r="H243" s="3"/>
      <c r="J243" s="3"/>
      <c r="L243" s="3"/>
    </row>
    <row r="244" spans="4:12" ht="15">
      <c r="D244" s="3"/>
      <c r="F244" s="3"/>
      <c r="H244" s="3"/>
      <c r="J244" s="3"/>
      <c r="L244" s="3"/>
    </row>
    <row r="245" spans="4:12" ht="15">
      <c r="D245" s="3"/>
      <c r="F245" s="3"/>
      <c r="H245" s="3"/>
      <c r="J245" s="3"/>
      <c r="L245" s="3"/>
    </row>
    <row r="246" spans="4:12" ht="15">
      <c r="D246" s="3"/>
      <c r="F246" s="3"/>
      <c r="H246" s="3"/>
      <c r="J246" s="3"/>
      <c r="L246" s="3"/>
    </row>
    <row r="247" spans="4:12" ht="15">
      <c r="D247" s="3"/>
      <c r="F247" s="3"/>
      <c r="H247" s="3"/>
      <c r="J247" s="3"/>
      <c r="L247" s="3"/>
    </row>
    <row r="248" spans="4:12" ht="15">
      <c r="D248" s="3"/>
      <c r="F248" s="3"/>
      <c r="H248" s="3"/>
      <c r="J248" s="3"/>
      <c r="L248" s="3"/>
    </row>
    <row r="249" spans="4:12" ht="15">
      <c r="D249" s="3"/>
      <c r="F249" s="3"/>
      <c r="H249" s="3"/>
      <c r="J249" s="3"/>
      <c r="L249" s="3"/>
    </row>
    <row r="250" spans="4:12" ht="15">
      <c r="D250" s="3"/>
      <c r="F250" s="3"/>
      <c r="H250" s="3"/>
      <c r="J250" s="3"/>
      <c r="L250" s="3"/>
    </row>
    <row r="251" spans="4:12" ht="15">
      <c r="D251" s="3"/>
      <c r="F251" s="3"/>
      <c r="H251" s="3"/>
      <c r="J251" s="3"/>
      <c r="L251" s="3"/>
    </row>
    <row r="252" spans="4:12" ht="15">
      <c r="D252" s="3"/>
      <c r="F252" s="3"/>
      <c r="H252" s="3"/>
      <c r="J252" s="3"/>
      <c r="L252" s="3"/>
    </row>
    <row r="253" spans="4:12" ht="15">
      <c r="D253" s="3"/>
      <c r="F253" s="3"/>
      <c r="H253" s="3"/>
      <c r="J253" s="3"/>
      <c r="L253" s="3"/>
    </row>
    <row r="254" spans="4:12" ht="15">
      <c r="D254" s="3"/>
      <c r="F254" s="3"/>
      <c r="H254" s="3"/>
      <c r="J254" s="3"/>
      <c r="L254" s="3"/>
    </row>
    <row r="255" spans="4:12" ht="15">
      <c r="D255" s="3"/>
      <c r="F255" s="3"/>
      <c r="H255" s="3"/>
      <c r="J255" s="3"/>
      <c r="L255" s="3"/>
    </row>
    <row r="256" spans="4:12" ht="15">
      <c r="D256" s="3"/>
      <c r="F256" s="3"/>
      <c r="H256" s="3"/>
      <c r="J256" s="3"/>
      <c r="L256" s="3"/>
    </row>
    <row r="257" spans="4:12" ht="15">
      <c r="D257" s="3"/>
      <c r="F257" s="3"/>
      <c r="H257" s="3"/>
      <c r="J257" s="3"/>
      <c r="L257" s="3"/>
    </row>
    <row r="258" spans="4:12" ht="15">
      <c r="D258" s="3"/>
      <c r="F258" s="3"/>
      <c r="H258" s="3"/>
      <c r="J258" s="3"/>
      <c r="L258" s="3"/>
    </row>
    <row r="259" spans="4:12" ht="15">
      <c r="D259" s="3"/>
      <c r="F259" s="3"/>
      <c r="H259" s="3"/>
      <c r="J259" s="3"/>
      <c r="L259" s="3"/>
    </row>
    <row r="260" spans="4:12" ht="15">
      <c r="D260" s="3"/>
      <c r="F260" s="3"/>
      <c r="H260" s="3"/>
      <c r="J260" s="3"/>
      <c r="L260" s="3"/>
    </row>
    <row r="261" spans="4:12" ht="15">
      <c r="D261" s="3"/>
      <c r="F261" s="3"/>
      <c r="H261" s="3"/>
      <c r="J261" s="3"/>
      <c r="L261" s="3"/>
    </row>
    <row r="262" spans="4:12" ht="15">
      <c r="D262" s="3"/>
      <c r="F262" s="3"/>
      <c r="H262" s="3"/>
      <c r="J262" s="3"/>
      <c r="L262" s="3"/>
    </row>
    <row r="263" spans="4:12" ht="15">
      <c r="D263" s="3"/>
      <c r="F263" s="3"/>
      <c r="H263" s="3"/>
      <c r="J263" s="3"/>
      <c r="L263" s="3"/>
    </row>
    <row r="264" spans="4:12" ht="15">
      <c r="D264" s="3"/>
      <c r="F264" s="3"/>
      <c r="H264" s="3"/>
      <c r="J264" s="3"/>
      <c r="L264" s="3"/>
    </row>
    <row r="265" spans="4:12" ht="15">
      <c r="D265" s="3"/>
      <c r="F265" s="3"/>
      <c r="H265" s="3"/>
      <c r="J265" s="3"/>
      <c r="L265" s="3"/>
    </row>
    <row r="266" spans="4:12" ht="15">
      <c r="D266" s="3"/>
      <c r="F266" s="3"/>
      <c r="H266" s="3"/>
      <c r="J266" s="3"/>
      <c r="L266" s="3"/>
    </row>
    <row r="267" spans="4:12" ht="15">
      <c r="D267" s="3"/>
      <c r="F267" s="3"/>
      <c r="H267" s="3"/>
      <c r="J267" s="3"/>
      <c r="L267" s="3"/>
    </row>
    <row r="268" spans="4:12" ht="15">
      <c r="D268" s="3"/>
      <c r="F268" s="3"/>
      <c r="H268" s="3"/>
      <c r="J268" s="3"/>
      <c r="L268" s="3"/>
    </row>
    <row r="269" spans="4:12" ht="15">
      <c r="D269" s="3"/>
      <c r="F269" s="3"/>
      <c r="H269" s="3"/>
      <c r="J269" s="3"/>
      <c r="L269" s="3"/>
    </row>
    <row r="270" spans="4:12" ht="15">
      <c r="D270" s="3"/>
      <c r="F270" s="3"/>
      <c r="H270" s="3"/>
      <c r="J270" s="3"/>
      <c r="L270" s="3"/>
    </row>
    <row r="271" spans="4:12" ht="15">
      <c r="D271" s="3"/>
      <c r="F271" s="3"/>
      <c r="H271" s="3"/>
      <c r="J271" s="3"/>
      <c r="L271" s="3"/>
    </row>
    <row r="272" spans="4:12" ht="15">
      <c r="D272" s="3"/>
      <c r="F272" s="3"/>
      <c r="H272" s="3"/>
      <c r="J272" s="3"/>
      <c r="L272" s="3"/>
    </row>
    <row r="273" spans="4:12" ht="15">
      <c r="D273" s="3"/>
      <c r="F273" s="3"/>
      <c r="H273" s="3"/>
      <c r="J273" s="3"/>
      <c r="L273" s="3"/>
    </row>
    <row r="274" spans="4:12" ht="15">
      <c r="D274" s="3"/>
      <c r="F274" s="3"/>
      <c r="H274" s="3"/>
      <c r="J274" s="3"/>
      <c r="L274" s="3"/>
    </row>
    <row r="275" spans="4:12" ht="15">
      <c r="D275" s="3"/>
      <c r="F275" s="3"/>
      <c r="H275" s="3"/>
      <c r="J275" s="3"/>
      <c r="L275" s="3"/>
    </row>
    <row r="276" spans="4:12" ht="15">
      <c r="D276" s="3"/>
      <c r="F276" s="3"/>
      <c r="H276" s="3"/>
      <c r="J276" s="3"/>
      <c r="L276" s="3"/>
    </row>
    <row r="277" spans="4:12" ht="15">
      <c r="D277" s="3"/>
      <c r="F277" s="3"/>
      <c r="H277" s="3"/>
      <c r="J277" s="3"/>
      <c r="L277" s="3"/>
    </row>
    <row r="278" spans="4:12" ht="15">
      <c r="D278" s="3"/>
      <c r="F278" s="3"/>
      <c r="H278" s="3"/>
      <c r="J278" s="3"/>
      <c r="L278" s="3"/>
    </row>
    <row r="279" spans="4:12" ht="15">
      <c r="D279" s="3"/>
      <c r="F279" s="3"/>
      <c r="H279" s="3"/>
      <c r="J279" s="3"/>
      <c r="L279" s="3"/>
    </row>
    <row r="280" spans="4:12" ht="15">
      <c r="D280" s="3"/>
      <c r="F280" s="3"/>
      <c r="H280" s="3"/>
      <c r="J280" s="3"/>
      <c r="L280" s="3"/>
    </row>
    <row r="281" spans="4:12" ht="15">
      <c r="D281" s="3"/>
      <c r="F281" s="3"/>
      <c r="H281" s="3"/>
      <c r="J281" s="3"/>
      <c r="L281" s="3"/>
    </row>
    <row r="282" spans="4:12" ht="15">
      <c r="D282" s="3"/>
      <c r="F282" s="3"/>
      <c r="H282" s="3"/>
      <c r="J282" s="3"/>
      <c r="L282" s="3"/>
    </row>
    <row r="283" spans="4:12" ht="15">
      <c r="D283" s="3"/>
      <c r="F283" s="3"/>
      <c r="H283" s="3"/>
      <c r="J283" s="3"/>
      <c r="L283" s="3"/>
    </row>
    <row r="284" spans="4:12" ht="15">
      <c r="D284" s="3"/>
      <c r="F284" s="3"/>
      <c r="H284" s="3"/>
      <c r="J284" s="3"/>
      <c r="L284" s="3"/>
    </row>
    <row r="285" spans="4:12" ht="15">
      <c r="D285" s="3"/>
      <c r="F285" s="3"/>
      <c r="H285" s="3"/>
      <c r="J285" s="3"/>
      <c r="L285" s="3"/>
    </row>
    <row r="286" spans="4:12" ht="15">
      <c r="D286" s="3"/>
      <c r="F286" s="3"/>
      <c r="H286" s="3"/>
      <c r="J286" s="3"/>
      <c r="L286" s="3"/>
    </row>
    <row r="287" spans="4:12" ht="15">
      <c r="D287" s="3"/>
      <c r="F287" s="3"/>
      <c r="H287" s="3"/>
      <c r="J287" s="3"/>
      <c r="L287" s="3"/>
    </row>
    <row r="288" spans="4:12" ht="15">
      <c r="D288" s="3"/>
      <c r="F288" s="3"/>
      <c r="H288" s="3"/>
      <c r="J288" s="3"/>
      <c r="L288" s="3"/>
    </row>
    <row r="289" spans="4:12" ht="15">
      <c r="D289" s="3"/>
      <c r="F289" s="3"/>
      <c r="H289" s="3"/>
      <c r="J289" s="3"/>
      <c r="L289" s="3"/>
    </row>
    <row r="290" spans="4:12" ht="15">
      <c r="D290" s="3"/>
      <c r="F290" s="3"/>
      <c r="H290" s="3"/>
      <c r="J290" s="3"/>
      <c r="L290" s="3"/>
    </row>
    <row r="291" spans="4:12" ht="15">
      <c r="D291" s="3"/>
      <c r="F291" s="3"/>
      <c r="H291" s="3"/>
      <c r="J291" s="3"/>
      <c r="L291" s="3"/>
    </row>
    <row r="292" spans="4:12" ht="15">
      <c r="D292" s="3"/>
      <c r="F292" s="3"/>
      <c r="H292" s="3"/>
      <c r="J292" s="3"/>
      <c r="L292" s="3"/>
    </row>
    <row r="293" spans="4:12" ht="15">
      <c r="D293" s="3"/>
      <c r="F293" s="3"/>
      <c r="H293" s="3"/>
      <c r="J293" s="3"/>
      <c r="L293" s="3"/>
    </row>
    <row r="294" spans="4:12" ht="15">
      <c r="D294" s="3"/>
      <c r="F294" s="3"/>
      <c r="H294" s="3"/>
      <c r="J294" s="3"/>
      <c r="L294" s="3"/>
    </row>
    <row r="295" spans="4:12" ht="15">
      <c r="D295" s="3"/>
      <c r="F295" s="3"/>
      <c r="H295" s="3"/>
      <c r="J295" s="3"/>
      <c r="L295" s="3"/>
    </row>
    <row r="296" spans="4:12" ht="15">
      <c r="D296" s="3"/>
      <c r="F296" s="3"/>
      <c r="H296" s="3"/>
      <c r="J296" s="3"/>
      <c r="L296" s="3"/>
    </row>
    <row r="297" spans="4:12" ht="15">
      <c r="D297" s="3"/>
      <c r="F297" s="3"/>
      <c r="H297" s="3"/>
      <c r="J297" s="3"/>
      <c r="L297" s="3"/>
    </row>
    <row r="298" spans="4:12" ht="15">
      <c r="D298" s="3"/>
      <c r="F298" s="3"/>
      <c r="H298" s="3"/>
      <c r="J298" s="3"/>
      <c r="L298" s="3"/>
    </row>
    <row r="299" spans="4:12" ht="15">
      <c r="D299" s="3"/>
      <c r="F299" s="3"/>
      <c r="H299" s="3"/>
      <c r="J299" s="3"/>
      <c r="L299" s="3"/>
    </row>
    <row r="300" spans="4:12" ht="15">
      <c r="D300" s="3"/>
      <c r="F300" s="3"/>
      <c r="H300" s="3"/>
      <c r="J300" s="3"/>
      <c r="L300" s="3"/>
    </row>
    <row r="301" spans="4:12" ht="15">
      <c r="D301" s="3"/>
      <c r="F301" s="3"/>
      <c r="H301" s="3"/>
      <c r="J301" s="3"/>
      <c r="L301" s="3"/>
    </row>
    <row r="302" spans="4:12" ht="15">
      <c r="D302" s="3"/>
      <c r="F302" s="3"/>
      <c r="H302" s="3"/>
      <c r="J302" s="3"/>
      <c r="L302" s="3"/>
    </row>
    <row r="303" spans="4:12" ht="15">
      <c r="D303" s="3"/>
      <c r="F303" s="3"/>
      <c r="H303" s="3"/>
      <c r="J303" s="3"/>
      <c r="L303" s="3"/>
    </row>
    <row r="304" spans="4:12" ht="15">
      <c r="D304" s="3"/>
      <c r="F304" s="3"/>
      <c r="H304" s="3"/>
      <c r="J304" s="3"/>
      <c r="L304" s="3"/>
    </row>
    <row r="305" spans="4:12" ht="15">
      <c r="D305" s="3"/>
      <c r="F305" s="3"/>
      <c r="H305" s="3"/>
      <c r="J305" s="3"/>
      <c r="L305" s="3"/>
    </row>
    <row r="306" spans="4:12" ht="15">
      <c r="D306" s="3"/>
      <c r="F306" s="3"/>
      <c r="H306" s="3"/>
      <c r="J306" s="3"/>
      <c r="L306" s="3"/>
    </row>
    <row r="307" spans="4:12" ht="15">
      <c r="D307" s="3"/>
      <c r="F307" s="3"/>
      <c r="H307" s="3"/>
      <c r="J307" s="3"/>
      <c r="L307" s="3"/>
    </row>
    <row r="308" spans="4:12" ht="15">
      <c r="D308" s="3"/>
      <c r="F308" s="3"/>
      <c r="H308" s="3"/>
      <c r="J308" s="3"/>
      <c r="L308" s="3"/>
    </row>
    <row r="309" spans="4:12" ht="15">
      <c r="D309" s="3"/>
      <c r="F309" s="3"/>
      <c r="H309" s="3"/>
      <c r="J309" s="3"/>
      <c r="L309" s="3"/>
    </row>
    <row r="310" spans="4:12" ht="15">
      <c r="D310" s="3"/>
      <c r="F310" s="3"/>
      <c r="H310" s="3"/>
      <c r="J310" s="3"/>
      <c r="L310" s="3"/>
    </row>
    <row r="311" spans="4:12" ht="15">
      <c r="D311" s="3"/>
      <c r="F311" s="3"/>
      <c r="H311" s="3"/>
      <c r="J311" s="3"/>
      <c r="L311" s="3"/>
    </row>
    <row r="312" spans="4:12" ht="15">
      <c r="D312" s="3"/>
      <c r="F312" s="3"/>
      <c r="H312" s="3"/>
      <c r="J312" s="3"/>
      <c r="L312" s="3"/>
    </row>
    <row r="313" spans="4:12" ht="15">
      <c r="D313" s="3"/>
      <c r="F313" s="3"/>
      <c r="H313" s="3"/>
      <c r="J313" s="3"/>
      <c r="L313" s="3"/>
    </row>
    <row r="314" spans="4:12" ht="15">
      <c r="D314" s="3"/>
      <c r="F314" s="3"/>
      <c r="H314" s="3"/>
      <c r="J314" s="3"/>
      <c r="L314" s="3"/>
    </row>
    <row r="315" spans="4:12" ht="15">
      <c r="D315" s="3"/>
      <c r="F315" s="3"/>
      <c r="H315" s="3"/>
      <c r="J315" s="3"/>
      <c r="L315" s="3"/>
    </row>
    <row r="316" spans="4:12" ht="15">
      <c r="D316" s="3"/>
      <c r="F316" s="3"/>
      <c r="H316" s="3"/>
      <c r="J316" s="3"/>
      <c r="L316" s="3"/>
    </row>
    <row r="317" spans="4:12" ht="15">
      <c r="D317" s="3"/>
      <c r="F317" s="3"/>
      <c r="H317" s="3"/>
      <c r="J317" s="3"/>
      <c r="L317" s="3"/>
    </row>
    <row r="318" spans="4:12" ht="15">
      <c r="D318" s="3"/>
      <c r="F318" s="3"/>
      <c r="H318" s="3"/>
      <c r="J318" s="3"/>
      <c r="L318" s="3"/>
    </row>
    <row r="319" spans="4:12" ht="15">
      <c r="D319" s="3"/>
      <c r="F319" s="3"/>
      <c r="H319" s="3"/>
      <c r="J319" s="3"/>
      <c r="L319" s="3"/>
    </row>
    <row r="320" spans="4:12" ht="15">
      <c r="D320" s="3"/>
      <c r="F320" s="3"/>
      <c r="H320" s="3"/>
      <c r="J320" s="3"/>
      <c r="L320" s="3"/>
    </row>
    <row r="321" spans="4:12" ht="15">
      <c r="D321" s="3"/>
      <c r="F321" s="3"/>
      <c r="H321" s="3"/>
      <c r="J321" s="3"/>
      <c r="L321" s="3"/>
    </row>
    <row r="322" spans="4:12" ht="15">
      <c r="D322" s="3"/>
      <c r="F322" s="3"/>
      <c r="H322" s="3"/>
      <c r="J322" s="3"/>
      <c r="L322" s="3"/>
    </row>
    <row r="323" spans="4:12" ht="15">
      <c r="D323" s="3"/>
      <c r="F323" s="3"/>
      <c r="H323" s="3"/>
      <c r="J323" s="3"/>
      <c r="L323" s="3"/>
    </row>
    <row r="324" spans="4:12" ht="15">
      <c r="D324" s="3"/>
      <c r="F324" s="3"/>
      <c r="H324" s="3"/>
      <c r="J324" s="3"/>
      <c r="L324" s="3"/>
    </row>
    <row r="325" spans="4:12" ht="15">
      <c r="D325" s="3"/>
      <c r="F325" s="3"/>
      <c r="H325" s="3"/>
      <c r="J325" s="3"/>
      <c r="L325" s="3"/>
    </row>
    <row r="326" spans="4:12" ht="15">
      <c r="D326" s="3"/>
      <c r="F326" s="3"/>
      <c r="H326" s="3"/>
      <c r="J326" s="3"/>
      <c r="L326" s="3"/>
    </row>
    <row r="327" spans="4:12" ht="15">
      <c r="D327" s="3"/>
      <c r="F327" s="3"/>
      <c r="H327" s="3"/>
      <c r="J327" s="3"/>
      <c r="L327" s="3"/>
    </row>
    <row r="328" spans="4:12" ht="15">
      <c r="D328" s="3"/>
      <c r="F328" s="3"/>
      <c r="H328" s="3"/>
      <c r="J328" s="3"/>
      <c r="L328" s="3"/>
    </row>
    <row r="329" spans="4:12" ht="15">
      <c r="D329" s="3"/>
      <c r="F329" s="3"/>
      <c r="H329" s="3"/>
      <c r="J329" s="3"/>
      <c r="L329" s="3"/>
    </row>
    <row r="330" spans="4:12" ht="15">
      <c r="D330" s="3"/>
      <c r="F330" s="3"/>
      <c r="H330" s="3"/>
      <c r="J330" s="3"/>
      <c r="L330" s="3"/>
    </row>
    <row r="331" spans="4:12" ht="15">
      <c r="D331" s="3"/>
      <c r="F331" s="3"/>
      <c r="H331" s="3"/>
      <c r="J331" s="3"/>
      <c r="L331" s="3"/>
    </row>
    <row r="332" spans="4:12" ht="15">
      <c r="D332" s="3"/>
      <c r="F332" s="3"/>
      <c r="H332" s="3"/>
      <c r="J332" s="3"/>
      <c r="L332" s="3"/>
    </row>
    <row r="333" spans="4:12" ht="15">
      <c r="D333" s="3"/>
      <c r="F333" s="3"/>
      <c r="H333" s="3"/>
      <c r="J333" s="3"/>
      <c r="L333" s="3"/>
    </row>
    <row r="334" spans="4:12" ht="15">
      <c r="D334" s="3"/>
      <c r="F334" s="3"/>
      <c r="H334" s="3"/>
      <c r="J334" s="3"/>
      <c r="L334" s="3"/>
    </row>
    <row r="335" spans="4:12" ht="15">
      <c r="D335" s="3"/>
      <c r="F335" s="3"/>
      <c r="H335" s="3"/>
      <c r="J335" s="3"/>
      <c r="L335" s="3"/>
    </row>
    <row r="336" spans="4:12" ht="15">
      <c r="D336" s="3"/>
      <c r="F336" s="3"/>
      <c r="H336" s="3"/>
      <c r="J336" s="3"/>
      <c r="L336" s="3"/>
    </row>
    <row r="337" spans="4:12" ht="15">
      <c r="D337" s="3"/>
      <c r="F337" s="3"/>
      <c r="H337" s="3"/>
      <c r="J337" s="3"/>
      <c r="L337" s="3"/>
    </row>
    <row r="338" spans="4:12" ht="15">
      <c r="D338" s="3"/>
      <c r="F338" s="3"/>
      <c r="H338" s="3"/>
      <c r="J338" s="3"/>
      <c r="L338" s="3"/>
    </row>
    <row r="339" spans="4:12" ht="15">
      <c r="D339" s="3"/>
      <c r="F339" s="3"/>
      <c r="H339" s="3"/>
      <c r="J339" s="3"/>
      <c r="L339" s="3"/>
    </row>
    <row r="340" spans="4:12" ht="15">
      <c r="D340" s="3"/>
      <c r="F340" s="3"/>
      <c r="H340" s="3"/>
      <c r="J340" s="3"/>
      <c r="L340" s="3"/>
    </row>
    <row r="341" spans="4:12" ht="15">
      <c r="D341" s="3"/>
      <c r="F341" s="3"/>
      <c r="H341" s="3"/>
      <c r="J341" s="3"/>
      <c r="L341" s="3"/>
    </row>
    <row r="342" spans="4:12" ht="15">
      <c r="D342" s="3"/>
      <c r="F342" s="3"/>
      <c r="H342" s="3"/>
      <c r="J342" s="3"/>
      <c r="L342" s="3"/>
    </row>
    <row r="343" spans="4:12" ht="15">
      <c r="D343" s="3"/>
      <c r="F343" s="3"/>
      <c r="H343" s="3"/>
      <c r="J343" s="3"/>
      <c r="L343" s="3"/>
    </row>
    <row r="344" spans="4:12" ht="15">
      <c r="D344" s="3"/>
      <c r="F344" s="3"/>
      <c r="H344" s="3"/>
      <c r="J344" s="3"/>
      <c r="L344" s="3"/>
    </row>
    <row r="345" spans="4:12" ht="15">
      <c r="D345" s="3"/>
      <c r="F345" s="3"/>
      <c r="H345" s="3"/>
      <c r="J345" s="3"/>
      <c r="L345" s="3"/>
    </row>
    <row r="346" spans="4:12" ht="15">
      <c r="D346" s="3"/>
      <c r="F346" s="3"/>
      <c r="H346" s="3"/>
      <c r="J346" s="3"/>
      <c r="L346" s="3"/>
    </row>
    <row r="347" spans="4:12" ht="15">
      <c r="D347" s="3"/>
      <c r="F347" s="3"/>
      <c r="H347" s="3"/>
      <c r="J347" s="3"/>
      <c r="L347" s="3"/>
    </row>
    <row r="348" spans="4:12" ht="15">
      <c r="D348" s="3"/>
      <c r="F348" s="3"/>
      <c r="H348" s="3"/>
      <c r="J348" s="3"/>
      <c r="L348" s="3"/>
    </row>
    <row r="349" spans="4:12" ht="15">
      <c r="D349" s="3"/>
      <c r="F349" s="3"/>
      <c r="H349" s="3"/>
      <c r="J349" s="3"/>
      <c r="L349" s="3"/>
    </row>
    <row r="350" spans="4:12" ht="15">
      <c r="D350" s="3"/>
      <c r="F350" s="3"/>
      <c r="H350" s="3"/>
      <c r="J350" s="3"/>
      <c r="L350" s="3"/>
    </row>
    <row r="351" spans="4:12" ht="15">
      <c r="D351" s="3"/>
      <c r="F351" s="3"/>
      <c r="H351" s="3"/>
      <c r="J351" s="3"/>
      <c r="L351" s="3"/>
    </row>
    <row r="352" spans="4:12" ht="15">
      <c r="D352" s="3"/>
      <c r="F352" s="3"/>
      <c r="H352" s="3"/>
      <c r="J352" s="3"/>
      <c r="L352" s="3"/>
    </row>
    <row r="353" spans="4:12" ht="15">
      <c r="D353" s="3"/>
      <c r="F353" s="3"/>
      <c r="H353" s="3"/>
      <c r="J353" s="3"/>
      <c r="L353" s="3"/>
    </row>
    <row r="354" spans="4:12" ht="15">
      <c r="D354" s="3"/>
      <c r="F354" s="3"/>
      <c r="H354" s="3"/>
      <c r="J354" s="3"/>
      <c r="L354" s="3"/>
    </row>
    <row r="355" spans="4:12" ht="15">
      <c r="D355" s="3"/>
      <c r="F355" s="3"/>
      <c r="H355" s="3"/>
      <c r="J355" s="3"/>
      <c r="L355" s="3"/>
    </row>
    <row r="356" spans="4:12" ht="15">
      <c r="D356" s="3"/>
      <c r="F356" s="3"/>
      <c r="H356" s="3"/>
      <c r="J356" s="3"/>
      <c r="L356" s="3"/>
    </row>
    <row r="357" spans="4:12" ht="15">
      <c r="D357" s="3"/>
      <c r="F357" s="3"/>
      <c r="H357" s="3"/>
      <c r="J357" s="3"/>
      <c r="L357" s="3"/>
    </row>
    <row r="358" spans="4:12" ht="15">
      <c r="D358" s="3"/>
      <c r="F358" s="3"/>
      <c r="H358" s="3"/>
      <c r="J358" s="3"/>
      <c r="L358" s="3"/>
    </row>
    <row r="359" spans="4:12" ht="15">
      <c r="D359" s="3"/>
      <c r="F359" s="3"/>
      <c r="H359" s="3"/>
      <c r="J359" s="3"/>
      <c r="L359" s="3"/>
    </row>
    <row r="360" spans="4:12" ht="15">
      <c r="D360" s="3"/>
      <c r="F360" s="3"/>
      <c r="H360" s="3"/>
      <c r="J360" s="3"/>
      <c r="L360" s="3"/>
    </row>
    <row r="361" spans="4:12" ht="15">
      <c r="D361" s="3"/>
      <c r="F361" s="3"/>
      <c r="H361" s="3"/>
      <c r="J361" s="3"/>
      <c r="L361" s="3"/>
    </row>
    <row r="362" spans="4:12" ht="15">
      <c r="D362" s="3"/>
      <c r="F362" s="3"/>
      <c r="H362" s="3"/>
      <c r="J362" s="3"/>
      <c r="L362" s="3"/>
    </row>
    <row r="363" spans="4:12" ht="15">
      <c r="D363" s="3"/>
      <c r="F363" s="3"/>
      <c r="H363" s="3"/>
      <c r="J363" s="3"/>
      <c r="L363" s="3"/>
    </row>
    <row r="364" spans="4:12" ht="15">
      <c r="D364" s="3"/>
      <c r="F364" s="3"/>
      <c r="H364" s="3"/>
      <c r="J364" s="3"/>
      <c r="L364" s="3"/>
    </row>
    <row r="365" spans="4:12" ht="15">
      <c r="D365" s="3"/>
      <c r="F365" s="3"/>
      <c r="H365" s="3"/>
      <c r="J365" s="3"/>
      <c r="L365" s="3"/>
    </row>
    <row r="366" spans="4:12" ht="15">
      <c r="D366" s="3"/>
      <c r="F366" s="3"/>
      <c r="H366" s="3"/>
      <c r="J366" s="3"/>
      <c r="L366" s="3"/>
    </row>
    <row r="367" spans="4:12" ht="15">
      <c r="D367" s="3"/>
      <c r="F367" s="3"/>
      <c r="H367" s="3"/>
      <c r="J367" s="3"/>
      <c r="L367" s="3"/>
    </row>
    <row r="368" spans="4:12" ht="15">
      <c r="D368" s="3"/>
      <c r="F368" s="3"/>
      <c r="H368" s="3"/>
      <c r="J368" s="3"/>
      <c r="L368" s="3"/>
    </row>
    <row r="369" spans="4:12" ht="15">
      <c r="D369" s="3"/>
      <c r="F369" s="3"/>
      <c r="H369" s="3"/>
      <c r="J369" s="3"/>
      <c r="L369" s="3"/>
    </row>
    <row r="370" spans="4:12" ht="15">
      <c r="D370" s="3"/>
      <c r="F370" s="3"/>
      <c r="H370" s="3"/>
      <c r="J370" s="3"/>
      <c r="L370" s="3"/>
    </row>
    <row r="371" spans="4:12" ht="15">
      <c r="D371" s="3"/>
      <c r="F371" s="3"/>
      <c r="H371" s="3"/>
      <c r="J371" s="3"/>
      <c r="L371" s="3"/>
    </row>
    <row r="372" spans="4:12" ht="15">
      <c r="D372" s="3"/>
      <c r="F372" s="3"/>
      <c r="H372" s="3"/>
      <c r="J372" s="3"/>
      <c r="L372" s="3"/>
    </row>
    <row r="373" spans="4:12" ht="15">
      <c r="D373" s="3"/>
      <c r="F373" s="3"/>
      <c r="H373" s="3"/>
      <c r="J373" s="3"/>
      <c r="L373" s="3"/>
    </row>
    <row r="374" spans="4:12" ht="15">
      <c r="D374" s="3"/>
      <c r="F374" s="3"/>
      <c r="H374" s="3"/>
      <c r="J374" s="3"/>
      <c r="L374" s="3"/>
    </row>
    <row r="375" spans="4:12" ht="15">
      <c r="D375" s="3"/>
      <c r="F375" s="3"/>
      <c r="H375" s="3"/>
      <c r="J375" s="3"/>
      <c r="L375" s="3"/>
    </row>
    <row r="376" spans="4:12" ht="15">
      <c r="D376" s="3"/>
      <c r="F376" s="3"/>
      <c r="H376" s="3"/>
      <c r="J376" s="3"/>
      <c r="L376" s="3"/>
    </row>
    <row r="377" spans="4:12" ht="15">
      <c r="D377" s="3"/>
      <c r="F377" s="3"/>
      <c r="H377" s="3"/>
      <c r="J377" s="3"/>
      <c r="L377" s="3"/>
    </row>
    <row r="378" spans="4:12" ht="15">
      <c r="D378" s="3"/>
      <c r="F378" s="3"/>
      <c r="H378" s="3"/>
      <c r="J378" s="3"/>
      <c r="L378" s="3"/>
    </row>
    <row r="379" spans="4:12" ht="15">
      <c r="D379" s="3"/>
      <c r="F379" s="3"/>
      <c r="H379" s="3"/>
      <c r="J379" s="3"/>
      <c r="L379" s="3"/>
    </row>
    <row r="380" spans="4:12" ht="15">
      <c r="D380" s="3"/>
      <c r="F380" s="3"/>
      <c r="H380" s="3"/>
      <c r="J380" s="3"/>
      <c r="L380" s="3"/>
    </row>
    <row r="381" spans="4:12" ht="15">
      <c r="D381" s="3"/>
      <c r="F381" s="3"/>
      <c r="H381" s="3"/>
      <c r="J381" s="3"/>
      <c r="L381" s="3"/>
    </row>
    <row r="382" spans="4:12" ht="15">
      <c r="D382" s="3"/>
      <c r="F382" s="3"/>
      <c r="H382" s="3"/>
      <c r="J382" s="3"/>
      <c r="L382" s="3"/>
    </row>
    <row r="383" spans="4:12" ht="15">
      <c r="D383" s="3"/>
      <c r="F383" s="3"/>
      <c r="H383" s="3"/>
      <c r="J383" s="3"/>
      <c r="L383" s="3"/>
    </row>
    <row r="384" spans="4:12" ht="15">
      <c r="D384" s="3"/>
      <c r="F384" s="3"/>
      <c r="H384" s="3"/>
      <c r="J384" s="3"/>
      <c r="L384" s="3"/>
    </row>
    <row r="385" spans="4:12" ht="15">
      <c r="D385" s="3"/>
      <c r="F385" s="3"/>
      <c r="H385" s="3"/>
      <c r="J385" s="3"/>
      <c r="L385" s="3"/>
    </row>
    <row r="386" spans="4:12" ht="15">
      <c r="D386" s="3"/>
      <c r="F386" s="3"/>
      <c r="H386" s="3"/>
      <c r="J386" s="3"/>
      <c r="L386" s="3"/>
    </row>
    <row r="387" spans="4:12" ht="15">
      <c r="D387" s="3"/>
      <c r="F387" s="3"/>
      <c r="H387" s="3"/>
      <c r="J387" s="3"/>
      <c r="L387" s="3"/>
    </row>
    <row r="388" spans="4:12" ht="15">
      <c r="D388" s="3"/>
      <c r="F388" s="3"/>
      <c r="H388" s="3"/>
      <c r="J388" s="3"/>
      <c r="L388" s="3"/>
    </row>
    <row r="389" spans="4:12" ht="15">
      <c r="D389" s="3"/>
      <c r="F389" s="3"/>
      <c r="H389" s="3"/>
      <c r="J389" s="3"/>
      <c r="L389" s="3"/>
    </row>
    <row r="390" spans="4:12" ht="15">
      <c r="D390" s="3"/>
      <c r="F390" s="3"/>
      <c r="H390" s="3"/>
      <c r="J390" s="3"/>
      <c r="L390" s="3"/>
    </row>
    <row r="391" spans="4:12" ht="15">
      <c r="D391" s="3"/>
      <c r="F391" s="3"/>
      <c r="H391" s="3"/>
      <c r="J391" s="3"/>
      <c r="L391" s="3"/>
    </row>
    <row r="392" spans="4:12" ht="15">
      <c r="D392" s="3"/>
      <c r="F392" s="3"/>
      <c r="H392" s="3"/>
      <c r="J392" s="3"/>
      <c r="L392" s="3"/>
    </row>
    <row r="393" spans="4:12" ht="15">
      <c r="D393" s="3"/>
      <c r="F393" s="3"/>
      <c r="H393" s="3"/>
      <c r="J393" s="3"/>
      <c r="L393" s="3"/>
    </row>
    <row r="394" spans="4:12" ht="15">
      <c r="D394" s="3"/>
      <c r="F394" s="3"/>
      <c r="H394" s="3"/>
      <c r="J394" s="3"/>
      <c r="L394" s="3"/>
    </row>
    <row r="395" spans="4:12" ht="15">
      <c r="D395" s="3"/>
      <c r="F395" s="3"/>
      <c r="H395" s="3"/>
      <c r="J395" s="3"/>
      <c r="L395" s="3"/>
    </row>
    <row r="396" spans="4:12" ht="15">
      <c r="D396" s="3"/>
      <c r="F396" s="3"/>
      <c r="H396" s="3"/>
      <c r="J396" s="3"/>
      <c r="L396" s="3"/>
    </row>
    <row r="397" spans="4:12" ht="15">
      <c r="D397" s="3"/>
      <c r="F397" s="3"/>
      <c r="H397" s="3"/>
      <c r="J397" s="3"/>
      <c r="L397" s="3"/>
    </row>
    <row r="398" spans="4:12" ht="15">
      <c r="D398" s="3"/>
      <c r="F398" s="3"/>
      <c r="H398" s="3"/>
      <c r="J398" s="3"/>
      <c r="L398" s="3"/>
    </row>
    <row r="399" spans="4:12" ht="15">
      <c r="D399" s="3"/>
      <c r="F399" s="3"/>
      <c r="H399" s="3"/>
      <c r="J399" s="3"/>
      <c r="L399" s="3"/>
    </row>
    <row r="400" spans="4:12" ht="15">
      <c r="D400" s="3"/>
      <c r="F400" s="3"/>
      <c r="H400" s="3"/>
      <c r="J400" s="3"/>
      <c r="L400" s="3"/>
    </row>
    <row r="401" spans="4:12" ht="15">
      <c r="D401" s="3"/>
      <c r="F401" s="3"/>
      <c r="H401" s="3"/>
      <c r="J401" s="3"/>
      <c r="L401" s="3"/>
    </row>
    <row r="402" spans="4:12" ht="15">
      <c r="D402" s="3"/>
      <c r="F402" s="3"/>
      <c r="H402" s="3"/>
      <c r="J402" s="3"/>
      <c r="L402" s="3"/>
    </row>
    <row r="403" spans="4:12" ht="15">
      <c r="D403" s="3"/>
      <c r="F403" s="3"/>
      <c r="H403" s="3"/>
      <c r="J403" s="3"/>
      <c r="L403" s="3"/>
    </row>
    <row r="404" spans="4:12" ht="15">
      <c r="D404" s="3"/>
      <c r="F404" s="3"/>
      <c r="H404" s="3"/>
      <c r="J404" s="3"/>
      <c r="L404" s="3"/>
    </row>
    <row r="405" spans="4:12" ht="15">
      <c r="D405" s="3"/>
      <c r="F405" s="3"/>
      <c r="H405" s="3"/>
      <c r="J405" s="3"/>
      <c r="L405" s="3"/>
    </row>
    <row r="406" spans="4:12" ht="15">
      <c r="D406" s="3"/>
      <c r="F406" s="3"/>
      <c r="H406" s="3"/>
      <c r="J406" s="3"/>
      <c r="L406" s="3"/>
    </row>
    <row r="407" spans="4:12" ht="15">
      <c r="D407" s="3"/>
      <c r="F407" s="3"/>
      <c r="H407" s="3"/>
      <c r="J407" s="3"/>
      <c r="L407" s="3"/>
    </row>
    <row r="408" spans="4:12" ht="15">
      <c r="D408" s="3"/>
      <c r="F408" s="3"/>
      <c r="H408" s="3"/>
      <c r="J408" s="3"/>
      <c r="L408" s="3"/>
    </row>
    <row r="409" spans="4:12" ht="15">
      <c r="D409" s="3"/>
      <c r="F409" s="3"/>
      <c r="H409" s="3"/>
      <c r="J409" s="3"/>
      <c r="L409" s="3"/>
    </row>
    <row r="410" spans="4:12" ht="15">
      <c r="D410" s="3"/>
      <c r="F410" s="3"/>
      <c r="H410" s="3"/>
      <c r="J410" s="3"/>
      <c r="L410" s="3"/>
    </row>
    <row r="411" spans="4:12" ht="15">
      <c r="D411" s="3"/>
      <c r="F411" s="3"/>
      <c r="H411" s="3"/>
      <c r="J411" s="3"/>
      <c r="L411" s="3"/>
    </row>
    <row r="412" spans="4:12" ht="15">
      <c r="D412" s="3"/>
      <c r="F412" s="3"/>
      <c r="H412" s="3"/>
      <c r="J412" s="3"/>
      <c r="L412" s="3"/>
    </row>
    <row r="413" spans="4:12" ht="15">
      <c r="D413" s="3"/>
      <c r="F413" s="3"/>
      <c r="H413" s="3"/>
      <c r="J413" s="3"/>
      <c r="L413" s="3"/>
    </row>
    <row r="414" spans="4:12" ht="15">
      <c r="D414" s="3"/>
      <c r="F414" s="3"/>
      <c r="H414" s="3"/>
      <c r="J414" s="3"/>
      <c r="L414" s="3"/>
    </row>
    <row r="415" spans="4:12" ht="15">
      <c r="D415" s="3"/>
      <c r="F415" s="3"/>
      <c r="H415" s="3"/>
      <c r="J415" s="3"/>
      <c r="L415" s="3"/>
    </row>
    <row r="416" spans="4:12" ht="15">
      <c r="D416" s="3"/>
      <c r="F416" s="3"/>
      <c r="H416" s="3"/>
      <c r="J416" s="3"/>
      <c r="L416" s="3"/>
    </row>
    <row r="417" spans="4:12" ht="15">
      <c r="D417" s="3"/>
      <c r="F417" s="3"/>
      <c r="H417" s="3"/>
      <c r="J417" s="3"/>
      <c r="L417" s="3"/>
    </row>
    <row r="418" spans="4:12" ht="15">
      <c r="D418" s="3"/>
      <c r="F418" s="3"/>
      <c r="H418" s="3"/>
      <c r="J418" s="3"/>
      <c r="L418" s="3"/>
    </row>
    <row r="419" spans="4:12" ht="15">
      <c r="D419" s="3"/>
      <c r="F419" s="3"/>
      <c r="H419" s="3"/>
      <c r="J419" s="3"/>
      <c r="L419" s="3"/>
    </row>
    <row r="420" spans="4:12" ht="15">
      <c r="D420" s="3"/>
      <c r="F420" s="3"/>
      <c r="H420" s="3"/>
      <c r="J420" s="3"/>
      <c r="L420" s="3"/>
    </row>
    <row r="421" spans="4:12" ht="15">
      <c r="D421" s="3"/>
      <c r="F421" s="3"/>
      <c r="H421" s="3"/>
      <c r="J421" s="3"/>
      <c r="L421" s="3"/>
    </row>
    <row r="422" spans="4:12" ht="15">
      <c r="D422" s="3"/>
      <c r="F422" s="3"/>
      <c r="H422" s="3"/>
      <c r="J422" s="3"/>
      <c r="L422" s="3"/>
    </row>
    <row r="423" spans="4:12" ht="15">
      <c r="D423" s="3"/>
      <c r="F423" s="3"/>
      <c r="H423" s="3"/>
      <c r="J423" s="3"/>
      <c r="L423" s="3"/>
    </row>
    <row r="424" spans="4:12" ht="15">
      <c r="D424" s="3"/>
      <c r="F424" s="3"/>
      <c r="H424" s="3"/>
      <c r="J424" s="3"/>
      <c r="L424" s="3"/>
    </row>
    <row r="425" spans="4:12" ht="15">
      <c r="D425" s="3"/>
      <c r="F425" s="3"/>
      <c r="H425" s="3"/>
      <c r="J425" s="3"/>
      <c r="L425" s="3"/>
    </row>
    <row r="426" spans="4:12" ht="15">
      <c r="D426" s="3"/>
      <c r="F426" s="3"/>
      <c r="H426" s="3"/>
      <c r="J426" s="3"/>
      <c r="L426" s="3"/>
    </row>
    <row r="427" spans="4:12" ht="15">
      <c r="D427" s="3"/>
      <c r="F427" s="3"/>
      <c r="H427" s="3"/>
      <c r="J427" s="3"/>
      <c r="L427" s="3"/>
    </row>
    <row r="428" spans="4:12" ht="15">
      <c r="D428" s="3"/>
      <c r="F428" s="3"/>
      <c r="H428" s="3"/>
      <c r="J428" s="3"/>
      <c r="L428" s="3"/>
    </row>
    <row r="429" spans="4:12" ht="15">
      <c r="D429" s="3"/>
      <c r="F429" s="3"/>
      <c r="H429" s="3"/>
      <c r="J429" s="3"/>
      <c r="L429" s="3"/>
    </row>
    <row r="430" spans="4:12" ht="15">
      <c r="D430" s="3"/>
      <c r="F430" s="3"/>
      <c r="H430" s="3"/>
      <c r="J430" s="3"/>
      <c r="L430" s="3"/>
    </row>
    <row r="431" spans="4:12" ht="15">
      <c r="D431" s="3"/>
      <c r="F431" s="3"/>
      <c r="H431" s="3"/>
      <c r="J431" s="3"/>
      <c r="L431" s="3"/>
    </row>
    <row r="432" spans="4:12" ht="15">
      <c r="D432" s="3"/>
      <c r="F432" s="3"/>
      <c r="H432" s="3"/>
      <c r="J432" s="3"/>
      <c r="L432" s="3"/>
    </row>
    <row r="433" spans="4:12" ht="15">
      <c r="D433" s="3"/>
      <c r="F433" s="3"/>
      <c r="H433" s="3"/>
      <c r="J433" s="3"/>
      <c r="L433" s="3"/>
    </row>
    <row r="434" spans="4:12" ht="15">
      <c r="D434" s="3"/>
      <c r="F434" s="3"/>
      <c r="H434" s="3"/>
      <c r="J434" s="3"/>
      <c r="L434" s="3"/>
    </row>
    <row r="435" spans="4:12" ht="15">
      <c r="D435" s="3"/>
      <c r="F435" s="3"/>
      <c r="H435" s="3"/>
      <c r="J435" s="3"/>
      <c r="L435" s="3"/>
    </row>
    <row r="436" spans="4:12" ht="15">
      <c r="D436" s="3"/>
      <c r="F436" s="3"/>
      <c r="H436" s="3"/>
      <c r="J436" s="3"/>
      <c r="L436" s="3"/>
    </row>
    <row r="437" spans="4:12" ht="15">
      <c r="D437" s="3"/>
      <c r="F437" s="3"/>
      <c r="H437" s="3"/>
      <c r="J437" s="3"/>
      <c r="L437" s="3"/>
    </row>
    <row r="438" spans="4:12" ht="15">
      <c r="D438" s="3"/>
      <c r="F438" s="3"/>
      <c r="H438" s="3"/>
      <c r="J438" s="3"/>
      <c r="L438" s="3"/>
    </row>
    <row r="439" spans="4:12" ht="15">
      <c r="D439" s="3"/>
      <c r="F439" s="3"/>
      <c r="H439" s="3"/>
      <c r="J439" s="3"/>
      <c r="L439" s="3"/>
    </row>
    <row r="440" spans="4:12" ht="15">
      <c r="D440" s="3"/>
      <c r="F440" s="3"/>
      <c r="H440" s="3"/>
      <c r="J440" s="3"/>
      <c r="L440" s="3"/>
    </row>
    <row r="441" spans="4:12" ht="15">
      <c r="D441" s="3"/>
      <c r="F441" s="3"/>
      <c r="H441" s="3"/>
      <c r="J441" s="3"/>
      <c r="L441" s="3"/>
    </row>
    <row r="442" spans="4:12" ht="15">
      <c r="D442" s="3"/>
      <c r="F442" s="3"/>
      <c r="H442" s="3"/>
      <c r="J442" s="3"/>
      <c r="L442" s="3"/>
    </row>
    <row r="443" spans="4:12" ht="15">
      <c r="D443" s="3"/>
      <c r="F443" s="3"/>
      <c r="H443" s="3"/>
      <c r="J443" s="3"/>
      <c r="L443" s="3"/>
    </row>
    <row r="444" spans="4:12" ht="15">
      <c r="D444" s="3"/>
      <c r="F444" s="3"/>
      <c r="H444" s="3"/>
      <c r="J444" s="3"/>
      <c r="L444" s="3"/>
    </row>
    <row r="445" spans="4:12" ht="15">
      <c r="D445" s="3"/>
      <c r="F445" s="3"/>
      <c r="H445" s="3"/>
      <c r="J445" s="3"/>
      <c r="L445" s="3"/>
    </row>
    <row r="446" spans="4:12" ht="15">
      <c r="D446" s="3"/>
      <c r="F446" s="3"/>
      <c r="H446" s="3"/>
      <c r="J446" s="3"/>
      <c r="L446" s="3"/>
    </row>
    <row r="447" spans="4:12" ht="15">
      <c r="D447" s="3"/>
      <c r="F447" s="3"/>
      <c r="H447" s="3"/>
      <c r="J447" s="3"/>
      <c r="L447" s="3"/>
    </row>
    <row r="448" spans="4:12" ht="15">
      <c r="D448" s="3"/>
      <c r="F448" s="3"/>
      <c r="H448" s="3"/>
      <c r="J448" s="3"/>
      <c r="L448" s="3"/>
    </row>
    <row r="449" spans="4:12" ht="15">
      <c r="D449" s="3"/>
      <c r="F449" s="3"/>
      <c r="H449" s="3"/>
      <c r="J449" s="3"/>
      <c r="L449" s="3"/>
    </row>
    <row r="450" spans="4:12" ht="15">
      <c r="D450" s="3"/>
      <c r="F450" s="3"/>
      <c r="H450" s="3"/>
      <c r="J450" s="3"/>
      <c r="L450" s="3"/>
    </row>
    <row r="451" spans="4:12" ht="15">
      <c r="D451" s="3"/>
      <c r="F451" s="3"/>
      <c r="H451" s="3"/>
      <c r="J451" s="3"/>
      <c r="L451" s="3"/>
    </row>
    <row r="452" spans="4:12" ht="15">
      <c r="D452" s="3"/>
      <c r="F452" s="3"/>
      <c r="H452" s="3"/>
      <c r="J452" s="3"/>
      <c r="L452" s="3"/>
    </row>
    <row r="453" spans="4:12" ht="15">
      <c r="D453" s="3"/>
      <c r="F453" s="3"/>
      <c r="H453" s="3"/>
      <c r="J453" s="3"/>
      <c r="L453" s="3"/>
    </row>
    <row r="454" spans="4:12" ht="15">
      <c r="D454" s="3"/>
      <c r="F454" s="3"/>
      <c r="H454" s="3"/>
      <c r="J454" s="3"/>
      <c r="L454" s="3"/>
    </row>
    <row r="455" spans="4:12" ht="15">
      <c r="D455" s="3"/>
      <c r="F455" s="3"/>
      <c r="H455" s="3"/>
      <c r="J455" s="3"/>
      <c r="L455" s="3"/>
    </row>
    <row r="456" spans="4:12" ht="15">
      <c r="D456" s="3"/>
      <c r="F456" s="3"/>
      <c r="H456" s="3"/>
      <c r="J456" s="3"/>
      <c r="L456" s="3"/>
    </row>
    <row r="457" spans="4:12" ht="15">
      <c r="D457" s="3"/>
      <c r="F457" s="3"/>
      <c r="H457" s="3"/>
      <c r="J457" s="3"/>
      <c r="L457" s="3"/>
    </row>
    <row r="458" spans="4:12" ht="15">
      <c r="D458" s="3"/>
      <c r="F458" s="3"/>
      <c r="H458" s="3"/>
      <c r="J458" s="3"/>
      <c r="L458" s="3"/>
    </row>
    <row r="459" spans="4:12" ht="15">
      <c r="D459" s="3"/>
      <c r="F459" s="3"/>
      <c r="H459" s="3"/>
      <c r="J459" s="3"/>
      <c r="L459" s="3"/>
    </row>
    <row r="460" spans="4:12" ht="15">
      <c r="D460" s="3"/>
      <c r="F460" s="3"/>
      <c r="H460" s="3"/>
      <c r="J460" s="3"/>
      <c r="L460" s="3"/>
    </row>
    <row r="461" spans="4:12" ht="15">
      <c r="D461" s="3"/>
      <c r="F461" s="3"/>
      <c r="H461" s="3"/>
      <c r="J461" s="3"/>
      <c r="L461" s="3"/>
    </row>
    <row r="462" spans="4:12" ht="15">
      <c r="D462" s="3"/>
      <c r="F462" s="3"/>
      <c r="H462" s="3"/>
      <c r="J462" s="3"/>
      <c r="L462" s="3"/>
    </row>
    <row r="463" spans="4:12" ht="15">
      <c r="D463" s="3"/>
      <c r="F463" s="3"/>
      <c r="H463" s="3"/>
      <c r="J463" s="3"/>
      <c r="L463" s="3"/>
    </row>
    <row r="464" spans="4:12" ht="15">
      <c r="D464" s="3"/>
      <c r="F464" s="3"/>
      <c r="H464" s="3"/>
      <c r="J464" s="3"/>
      <c r="L464" s="3"/>
    </row>
    <row r="465" spans="4:12" ht="15">
      <c r="D465" s="3"/>
      <c r="F465" s="3"/>
      <c r="H465" s="3"/>
      <c r="J465" s="3"/>
      <c r="L465" s="3"/>
    </row>
    <row r="466" spans="4:12" ht="15">
      <c r="D466" s="3"/>
      <c r="F466" s="3"/>
      <c r="H466" s="3"/>
      <c r="J466" s="3"/>
      <c r="L466" s="3"/>
    </row>
    <row r="467" spans="4:12" ht="15">
      <c r="D467" s="3"/>
      <c r="F467" s="3"/>
      <c r="H467" s="3"/>
      <c r="J467" s="3"/>
      <c r="L467" s="3"/>
    </row>
    <row r="468" spans="4:12" ht="15">
      <c r="D468" s="3"/>
      <c r="F468" s="3"/>
      <c r="H468" s="3"/>
      <c r="J468" s="3"/>
      <c r="L468" s="3"/>
    </row>
    <row r="469" spans="4:12" ht="15">
      <c r="D469" s="3"/>
      <c r="F469" s="3"/>
      <c r="H469" s="3"/>
      <c r="J469" s="3"/>
      <c r="L469" s="3"/>
    </row>
    <row r="470" spans="4:12" ht="15">
      <c r="D470" s="3"/>
      <c r="F470" s="3"/>
      <c r="H470" s="3"/>
      <c r="J470" s="3"/>
      <c r="L470" s="3"/>
    </row>
    <row r="471" spans="4:12" ht="15">
      <c r="D471" s="3"/>
      <c r="F471" s="3"/>
      <c r="H471" s="3"/>
      <c r="J471" s="3"/>
      <c r="L471" s="3"/>
    </row>
    <row r="472" spans="4:12" ht="15">
      <c r="D472" s="3"/>
      <c r="F472" s="3"/>
      <c r="H472" s="3"/>
      <c r="J472" s="3"/>
      <c r="L472" s="3"/>
    </row>
    <row r="473" spans="4:12" ht="15">
      <c r="D473" s="3"/>
      <c r="F473" s="3"/>
      <c r="H473" s="3"/>
      <c r="J473" s="3"/>
      <c r="L473" s="3"/>
    </row>
    <row r="474" spans="4:12" ht="15">
      <c r="D474" s="3"/>
      <c r="F474" s="3"/>
      <c r="H474" s="3"/>
      <c r="J474" s="3"/>
      <c r="L474" s="3"/>
    </row>
    <row r="475" spans="4:12" ht="15">
      <c r="D475" s="3"/>
      <c r="F475" s="3"/>
      <c r="H475" s="3"/>
      <c r="J475" s="3"/>
      <c r="L475" s="3"/>
    </row>
    <row r="476" spans="4:12" ht="15">
      <c r="D476" s="3"/>
      <c r="F476" s="3"/>
      <c r="H476" s="3"/>
      <c r="J476" s="3"/>
      <c r="L476" s="3"/>
    </row>
    <row r="477" spans="4:12" ht="15">
      <c r="D477" s="3"/>
      <c r="F477" s="3"/>
      <c r="H477" s="3"/>
      <c r="J477" s="3"/>
      <c r="L477" s="3"/>
    </row>
    <row r="478" spans="4:12" ht="15">
      <c r="D478" s="3"/>
      <c r="F478" s="3"/>
      <c r="H478" s="3"/>
      <c r="J478" s="3"/>
      <c r="L478" s="3"/>
    </row>
    <row r="479" spans="4:12" ht="15">
      <c r="D479" s="3"/>
      <c r="F479" s="3"/>
      <c r="H479" s="3"/>
      <c r="J479" s="3"/>
      <c r="L479" s="3"/>
    </row>
    <row r="480" spans="4:12" ht="15">
      <c r="D480" s="3"/>
      <c r="F480" s="3"/>
      <c r="H480" s="3"/>
      <c r="J480" s="3"/>
      <c r="L480" s="3"/>
    </row>
    <row r="481" spans="4:12" ht="15">
      <c r="D481" s="3"/>
      <c r="F481" s="3"/>
      <c r="H481" s="3"/>
      <c r="J481" s="3"/>
      <c r="L481" s="3"/>
    </row>
    <row r="482" spans="4:12" ht="15">
      <c r="D482" s="3"/>
      <c r="F482" s="3"/>
      <c r="H482" s="3"/>
      <c r="J482" s="3"/>
      <c r="L482" s="3"/>
    </row>
    <row r="483" spans="4:12" ht="15">
      <c r="D483" s="3"/>
      <c r="F483" s="3"/>
      <c r="H483" s="3"/>
      <c r="J483" s="3"/>
      <c r="L483" s="3"/>
    </row>
    <row r="484" spans="4:12" ht="15">
      <c r="D484" s="3"/>
      <c r="F484" s="3"/>
      <c r="H484" s="3"/>
      <c r="J484" s="3"/>
      <c r="L484" s="3"/>
    </row>
    <row r="485" spans="4:12" ht="15">
      <c r="D485" s="3"/>
      <c r="F485" s="3"/>
      <c r="H485" s="3"/>
      <c r="J485" s="3"/>
      <c r="L485" s="3"/>
    </row>
    <row r="486" spans="4:12" ht="15">
      <c r="D486" s="3"/>
      <c r="F486" s="3"/>
      <c r="H486" s="3"/>
      <c r="J486" s="3"/>
      <c r="L486" s="3"/>
    </row>
    <row r="487" spans="4:12" ht="15">
      <c r="D487" s="3"/>
      <c r="F487" s="3"/>
      <c r="H487" s="3"/>
      <c r="J487" s="3"/>
      <c r="L487" s="3"/>
    </row>
    <row r="488" spans="4:12" ht="15">
      <c r="D488" s="3"/>
      <c r="F488" s="3"/>
      <c r="H488" s="3"/>
      <c r="J488" s="3"/>
      <c r="L488" s="3"/>
    </row>
    <row r="489" spans="4:12" ht="15">
      <c r="D489" s="3"/>
      <c r="F489" s="3"/>
      <c r="H489" s="3"/>
      <c r="J489" s="3"/>
      <c r="L489" s="3"/>
    </row>
    <row r="490" spans="4:12" ht="15">
      <c r="D490" s="3"/>
      <c r="F490" s="3"/>
      <c r="H490" s="3"/>
      <c r="J490" s="3"/>
      <c r="L490" s="3"/>
    </row>
    <row r="491" spans="4:12" ht="15">
      <c r="D491" s="3"/>
      <c r="F491" s="3"/>
      <c r="H491" s="3"/>
      <c r="J491" s="3"/>
      <c r="L491" s="3"/>
    </row>
    <row r="492" spans="4:12" ht="15">
      <c r="D492" s="3"/>
      <c r="F492" s="3"/>
      <c r="H492" s="3"/>
      <c r="J492" s="3"/>
      <c r="L492" s="3"/>
    </row>
    <row r="493" spans="4:12" ht="15">
      <c r="D493" s="3"/>
      <c r="F493" s="3"/>
      <c r="H493" s="3"/>
      <c r="J493" s="3"/>
      <c r="L493" s="3"/>
    </row>
    <row r="494" spans="4:12" ht="15">
      <c r="D494" s="3"/>
      <c r="F494" s="3"/>
      <c r="H494" s="3"/>
      <c r="J494" s="3"/>
      <c r="L494" s="3"/>
    </row>
    <row r="495" spans="4:12" ht="15">
      <c r="D495" s="3"/>
      <c r="F495" s="3"/>
      <c r="H495" s="3"/>
      <c r="J495" s="3"/>
      <c r="L495" s="3"/>
    </row>
    <row r="496" spans="4:12" ht="15">
      <c r="D496" s="3"/>
      <c r="F496" s="3"/>
      <c r="H496" s="3"/>
      <c r="J496" s="3"/>
      <c r="L496" s="3"/>
    </row>
    <row r="497" spans="4:12" ht="15">
      <c r="D497" s="3"/>
      <c r="F497" s="3"/>
      <c r="H497" s="3"/>
      <c r="J497" s="3"/>
      <c r="L497" s="3"/>
    </row>
    <row r="498" spans="4:12" ht="15">
      <c r="D498" s="3"/>
      <c r="F498" s="3"/>
      <c r="H498" s="3"/>
      <c r="J498" s="3"/>
      <c r="L498" s="3"/>
    </row>
    <row r="499" spans="4:12" ht="15">
      <c r="D499" s="3"/>
      <c r="F499" s="3"/>
      <c r="H499" s="3"/>
      <c r="J499" s="3"/>
      <c r="L499" s="3"/>
    </row>
    <row r="500" spans="4:12" ht="15">
      <c r="D500" s="3"/>
      <c r="F500" s="3"/>
      <c r="H500" s="3"/>
      <c r="J500" s="3"/>
      <c r="L500" s="3"/>
    </row>
    <row r="501" spans="4:12" ht="15">
      <c r="D501" s="3"/>
      <c r="F501" s="3"/>
      <c r="H501" s="3"/>
      <c r="J501" s="3"/>
      <c r="L501" s="3"/>
    </row>
    <row r="502" spans="4:12" ht="15">
      <c r="D502" s="3"/>
      <c r="F502" s="3"/>
      <c r="H502" s="3"/>
      <c r="J502" s="3"/>
      <c r="L502" s="3"/>
    </row>
    <row r="503" spans="4:12" ht="15">
      <c r="D503" s="3"/>
      <c r="F503" s="3"/>
      <c r="H503" s="3"/>
      <c r="J503" s="3"/>
      <c r="L503" s="3"/>
    </row>
    <row r="504" spans="4:12" ht="15">
      <c r="D504" s="3"/>
      <c r="F504" s="3"/>
      <c r="H504" s="3"/>
      <c r="J504" s="3"/>
      <c r="L504" s="3"/>
    </row>
    <row r="505" spans="4:12" ht="15">
      <c r="D505" s="3"/>
      <c r="F505" s="3"/>
      <c r="H505" s="3"/>
      <c r="J505" s="3"/>
      <c r="L505" s="3"/>
    </row>
    <row r="506" spans="4:12" ht="15">
      <c r="D506" s="3"/>
      <c r="F506" s="3"/>
      <c r="H506" s="3"/>
      <c r="J506" s="3"/>
      <c r="L506" s="3"/>
    </row>
    <row r="507" spans="4:12" ht="15">
      <c r="D507" s="3"/>
      <c r="F507" s="3"/>
      <c r="H507" s="3"/>
      <c r="J507" s="3"/>
      <c r="L507" s="3"/>
    </row>
    <row r="508" spans="4:12" ht="15">
      <c r="D508" s="3"/>
      <c r="F508" s="3"/>
      <c r="H508" s="3"/>
      <c r="J508" s="3"/>
      <c r="L508" s="3"/>
    </row>
    <row r="509" spans="4:12" ht="15">
      <c r="D509" s="3"/>
      <c r="F509" s="3"/>
      <c r="H509" s="3"/>
      <c r="J509" s="3"/>
      <c r="L509" s="3"/>
    </row>
    <row r="510" spans="4:12" ht="15">
      <c r="D510" s="3"/>
      <c r="F510" s="3"/>
      <c r="H510" s="3"/>
      <c r="J510" s="3"/>
      <c r="L510" s="3"/>
    </row>
    <row r="511" spans="4:12" ht="15">
      <c r="D511" s="3"/>
      <c r="F511" s="3"/>
      <c r="H511" s="3"/>
      <c r="J511" s="3"/>
      <c r="L511" s="3"/>
    </row>
    <row r="512" spans="4:12" ht="15">
      <c r="D512" s="3"/>
      <c r="F512" s="3"/>
      <c r="H512" s="3"/>
      <c r="J512" s="3"/>
      <c r="L512" s="3"/>
    </row>
    <row r="513" spans="4:12" ht="15">
      <c r="D513" s="3"/>
      <c r="F513" s="3"/>
      <c r="H513" s="3"/>
      <c r="J513" s="3"/>
      <c r="L513" s="3"/>
    </row>
    <row r="514" spans="4:12" ht="15">
      <c r="D514" s="3"/>
      <c r="F514" s="3"/>
      <c r="H514" s="3"/>
      <c r="J514" s="3"/>
      <c r="L514" s="3"/>
    </row>
    <row r="515" spans="4:12" ht="15">
      <c r="D515" s="3"/>
      <c r="F515" s="3"/>
      <c r="H515" s="3"/>
      <c r="J515" s="3"/>
      <c r="L515" s="3"/>
    </row>
    <row r="516" spans="4:12" ht="15">
      <c r="D516" s="3"/>
      <c r="F516" s="3"/>
      <c r="H516" s="3"/>
      <c r="J516" s="3"/>
      <c r="L516" s="3"/>
    </row>
    <row r="517" spans="4:12" ht="15">
      <c r="D517" s="3"/>
      <c r="F517" s="3"/>
      <c r="H517" s="3"/>
      <c r="J517" s="3"/>
      <c r="L517" s="3"/>
    </row>
    <row r="518" spans="4:12" ht="15">
      <c r="D518" s="3"/>
      <c r="F518" s="3"/>
      <c r="H518" s="3"/>
      <c r="J518" s="3"/>
      <c r="L518" s="3"/>
    </row>
    <row r="519" spans="4:12" ht="15">
      <c r="D519" s="3"/>
      <c r="F519" s="3"/>
      <c r="H519" s="3"/>
      <c r="J519" s="3"/>
      <c r="L519" s="3"/>
    </row>
    <row r="520" spans="4:12" ht="15">
      <c r="D520" s="3"/>
      <c r="F520" s="3"/>
      <c r="H520" s="3"/>
      <c r="J520" s="3"/>
      <c r="L520" s="3"/>
    </row>
    <row r="521" spans="4:12" ht="15">
      <c r="D521" s="3"/>
      <c r="F521" s="3"/>
      <c r="H521" s="3"/>
      <c r="J521" s="3"/>
      <c r="L521" s="3"/>
    </row>
    <row r="522" spans="4:12" ht="15">
      <c r="D522" s="3"/>
      <c r="F522" s="3"/>
      <c r="H522" s="3"/>
      <c r="J522" s="3"/>
      <c r="L522" s="3"/>
    </row>
    <row r="523" spans="4:12" ht="15">
      <c r="D523" s="3"/>
      <c r="F523" s="3"/>
      <c r="H523" s="3"/>
      <c r="J523" s="3"/>
      <c r="L523" s="3"/>
    </row>
    <row r="524" spans="4:12" ht="15">
      <c r="D524" s="3"/>
      <c r="F524" s="3"/>
      <c r="H524" s="3"/>
      <c r="J524" s="3"/>
      <c r="L524" s="3"/>
    </row>
    <row r="525" spans="4:12" ht="15">
      <c r="D525" s="3"/>
      <c r="F525" s="3"/>
      <c r="H525" s="3"/>
      <c r="J525" s="3"/>
      <c r="L525" s="3"/>
    </row>
    <row r="526" spans="4:12" ht="15">
      <c r="D526" s="3"/>
      <c r="F526" s="3"/>
      <c r="H526" s="3"/>
      <c r="J526" s="3"/>
      <c r="L526" s="3"/>
    </row>
    <row r="527" spans="4:12" ht="15">
      <c r="D527" s="3"/>
      <c r="F527" s="3"/>
      <c r="H527" s="3"/>
      <c r="J527" s="3"/>
      <c r="L527" s="3"/>
    </row>
    <row r="528" spans="4:12" ht="15">
      <c r="D528" s="3"/>
      <c r="F528" s="3"/>
      <c r="H528" s="3"/>
      <c r="J528" s="3"/>
      <c r="L528" s="3"/>
    </row>
    <row r="529" spans="4:12" ht="15">
      <c r="D529" s="3"/>
      <c r="F529" s="3"/>
      <c r="H529" s="3"/>
      <c r="J529" s="3"/>
      <c r="L529" s="3"/>
    </row>
    <row r="530" spans="4:12" ht="15">
      <c r="D530" s="3"/>
      <c r="F530" s="3"/>
      <c r="H530" s="3"/>
      <c r="J530" s="3"/>
      <c r="L530" s="3"/>
    </row>
    <row r="531" spans="4:12" ht="15">
      <c r="D531" s="3"/>
      <c r="F531" s="3"/>
      <c r="H531" s="3"/>
      <c r="J531" s="3"/>
      <c r="L531" s="3"/>
    </row>
    <row r="532" spans="4:12" ht="15">
      <c r="D532" s="3"/>
      <c r="F532" s="3"/>
      <c r="H532" s="3"/>
      <c r="J532" s="3"/>
      <c r="L532" s="3"/>
    </row>
    <row r="533" spans="4:12" ht="15">
      <c r="D533" s="3"/>
      <c r="F533" s="3"/>
      <c r="H533" s="3"/>
      <c r="J533" s="3"/>
      <c r="L533" s="3"/>
    </row>
    <row r="534" spans="4:12" ht="15">
      <c r="D534" s="3"/>
      <c r="F534" s="3"/>
      <c r="H534" s="3"/>
      <c r="J534" s="3"/>
      <c r="L534" s="3"/>
    </row>
    <row r="535" spans="4:12" ht="15">
      <c r="D535" s="3"/>
      <c r="F535" s="3"/>
      <c r="H535" s="3"/>
      <c r="J535" s="3"/>
      <c r="L535" s="3"/>
    </row>
    <row r="536" spans="4:12" ht="15">
      <c r="D536" s="3"/>
      <c r="F536" s="3"/>
      <c r="H536" s="3"/>
      <c r="J536" s="3"/>
      <c r="L536" s="3"/>
    </row>
    <row r="537" spans="4:12" ht="15">
      <c r="D537" s="3"/>
      <c r="F537" s="3"/>
      <c r="H537" s="3"/>
      <c r="J537" s="3"/>
      <c r="L537" s="3"/>
    </row>
    <row r="538" spans="4:12" ht="15">
      <c r="D538" s="3"/>
      <c r="F538" s="3"/>
      <c r="H538" s="3"/>
      <c r="J538" s="3"/>
      <c r="L538" s="3"/>
    </row>
    <row r="539" spans="4:12" ht="15">
      <c r="D539" s="3"/>
      <c r="F539" s="3"/>
      <c r="H539" s="3"/>
      <c r="J539" s="3"/>
      <c r="L539" s="3"/>
    </row>
    <row r="540" spans="4:12" ht="15">
      <c r="D540" s="3"/>
      <c r="F540" s="3"/>
      <c r="H540" s="3"/>
      <c r="J540" s="3"/>
      <c r="L540" s="3"/>
    </row>
    <row r="541" spans="4:12" ht="15">
      <c r="D541" s="3"/>
      <c r="F541" s="3"/>
      <c r="H541" s="3"/>
      <c r="J541" s="3"/>
      <c r="L541" s="3"/>
    </row>
    <row r="542" spans="4:12" ht="15">
      <c r="D542" s="3"/>
      <c r="F542" s="3"/>
      <c r="H542" s="3"/>
      <c r="J542" s="3"/>
      <c r="L542" s="3"/>
    </row>
    <row r="543" spans="4:12" ht="15">
      <c r="D543" s="3"/>
      <c r="F543" s="3"/>
      <c r="H543" s="3"/>
      <c r="J543" s="3"/>
      <c r="L543" s="3"/>
    </row>
    <row r="544" spans="4:12" ht="15">
      <c r="D544" s="3"/>
      <c r="F544" s="3"/>
      <c r="H544" s="3"/>
      <c r="J544" s="3"/>
      <c r="L544" s="3"/>
    </row>
    <row r="545" spans="4:12" ht="15">
      <c r="D545" s="3"/>
      <c r="F545" s="3"/>
      <c r="H545" s="3"/>
      <c r="J545" s="3"/>
      <c r="L545" s="3"/>
    </row>
    <row r="546" spans="4:12" ht="15">
      <c r="D546" s="3"/>
      <c r="F546" s="3"/>
      <c r="H546" s="3"/>
      <c r="J546" s="3"/>
      <c r="L546" s="3"/>
    </row>
    <row r="547" spans="4:12" ht="15">
      <c r="D547" s="3"/>
      <c r="F547" s="3"/>
      <c r="H547" s="3"/>
      <c r="J547" s="3"/>
      <c r="L547" s="3"/>
    </row>
    <row r="548" spans="4:12" ht="15">
      <c r="D548" s="3"/>
      <c r="F548" s="3"/>
      <c r="H548" s="3"/>
      <c r="J548" s="3"/>
      <c r="L548" s="3"/>
    </row>
    <row r="549" spans="4:12" ht="15">
      <c r="D549" s="3"/>
      <c r="F549" s="3"/>
      <c r="H549" s="3"/>
      <c r="J549" s="3"/>
      <c r="L549" s="3"/>
    </row>
    <row r="550" spans="4:12" ht="15">
      <c r="D550" s="3"/>
      <c r="F550" s="3"/>
      <c r="H550" s="3"/>
      <c r="J550" s="3"/>
      <c r="L550" s="3"/>
    </row>
    <row r="551" spans="4:12" ht="15">
      <c r="D551" s="3"/>
      <c r="F551" s="3"/>
      <c r="H551" s="3"/>
      <c r="J551" s="3"/>
      <c r="L551" s="3"/>
    </row>
    <row r="552" spans="4:12" ht="15">
      <c r="D552" s="3"/>
      <c r="F552" s="3"/>
      <c r="H552" s="3"/>
      <c r="J552" s="3"/>
      <c r="L552" s="3"/>
    </row>
    <row r="553" spans="4:12" ht="15">
      <c r="D553" s="3"/>
      <c r="F553" s="3"/>
      <c r="H553" s="3"/>
      <c r="J553" s="3"/>
      <c r="L553" s="3"/>
    </row>
    <row r="554" spans="4:12" ht="15">
      <c r="D554" s="3"/>
      <c r="F554" s="3"/>
      <c r="H554" s="3"/>
      <c r="J554" s="3"/>
      <c r="L554" s="3"/>
    </row>
    <row r="555" spans="4:12" ht="15">
      <c r="D555" s="3"/>
      <c r="F555" s="3"/>
      <c r="H555" s="3"/>
      <c r="J555" s="3"/>
      <c r="L555" s="3"/>
    </row>
    <row r="556" spans="4:12" ht="15">
      <c r="D556" s="3"/>
      <c r="F556" s="3"/>
      <c r="H556" s="3"/>
      <c r="J556" s="3"/>
      <c r="L556" s="3"/>
    </row>
    <row r="557" spans="4:12" ht="15">
      <c r="D557" s="3"/>
      <c r="F557" s="3"/>
      <c r="H557" s="3"/>
      <c r="J557" s="3"/>
      <c r="L557" s="3"/>
    </row>
    <row r="558" spans="4:12" ht="15">
      <c r="D558" s="3"/>
      <c r="F558" s="3"/>
      <c r="H558" s="3"/>
      <c r="J558" s="3"/>
      <c r="L558" s="3"/>
    </row>
    <row r="559" spans="4:12" ht="15">
      <c r="D559" s="3"/>
      <c r="F559" s="3"/>
      <c r="H559" s="3"/>
      <c r="J559" s="3"/>
      <c r="L559" s="3"/>
    </row>
    <row r="560" spans="4:12" ht="15">
      <c r="D560" s="3"/>
      <c r="F560" s="3"/>
      <c r="H560" s="3"/>
      <c r="J560" s="3"/>
      <c r="L560" s="3"/>
    </row>
    <row r="561" spans="4:12" ht="15">
      <c r="D561" s="3"/>
      <c r="F561" s="3"/>
      <c r="H561" s="3"/>
      <c r="J561" s="3"/>
      <c r="L561" s="3"/>
    </row>
    <row r="562" spans="4:12" ht="15">
      <c r="D562" s="3"/>
      <c r="F562" s="3"/>
      <c r="H562" s="3"/>
      <c r="J562" s="3"/>
      <c r="L562" s="3"/>
    </row>
    <row r="563" spans="4:12" ht="15">
      <c r="D563" s="3"/>
      <c r="F563" s="3"/>
      <c r="H563" s="3"/>
      <c r="J563" s="3"/>
      <c r="L563" s="3"/>
    </row>
    <row r="564" spans="4:12" ht="15">
      <c r="D564" s="3"/>
      <c r="F564" s="3"/>
      <c r="H564" s="3"/>
      <c r="J564" s="3"/>
      <c r="L564" s="3"/>
    </row>
    <row r="565" spans="4:12" ht="15">
      <c r="D565" s="3"/>
      <c r="F565" s="3"/>
      <c r="H565" s="3"/>
      <c r="J565" s="3"/>
      <c r="L565" s="3"/>
    </row>
    <row r="566" spans="4:12" ht="15">
      <c r="D566" s="3"/>
      <c r="F566" s="3"/>
      <c r="H566" s="3"/>
      <c r="J566" s="3"/>
      <c r="L566" s="3"/>
    </row>
    <row r="567" spans="4:12" ht="15">
      <c r="D567" s="3"/>
      <c r="F567" s="3"/>
      <c r="H567" s="3"/>
      <c r="J567" s="3"/>
      <c r="L567" s="3"/>
    </row>
    <row r="568" spans="4:12" ht="15">
      <c r="D568" s="3"/>
      <c r="F568" s="3"/>
      <c r="H568" s="3"/>
      <c r="J568" s="3"/>
      <c r="L568" s="3"/>
    </row>
    <row r="569" spans="4:12" ht="15">
      <c r="D569" s="3"/>
      <c r="F569" s="3"/>
      <c r="H569" s="3"/>
      <c r="J569" s="3"/>
      <c r="L569" s="3"/>
    </row>
    <row r="570" spans="4:12" ht="15">
      <c r="D570" s="3"/>
      <c r="F570" s="3"/>
      <c r="H570" s="3"/>
      <c r="J570" s="3"/>
      <c r="L570" s="3"/>
    </row>
    <row r="571" spans="4:12" ht="15">
      <c r="D571" s="3"/>
      <c r="F571" s="3"/>
      <c r="H571" s="3"/>
      <c r="J571" s="3"/>
      <c r="L571" s="3"/>
    </row>
    <row r="572" spans="4:12" ht="15">
      <c r="D572" s="3"/>
      <c r="F572" s="3"/>
      <c r="H572" s="3"/>
      <c r="J572" s="3"/>
      <c r="L572" s="3"/>
    </row>
    <row r="573" spans="4:12" ht="15">
      <c r="D573" s="3"/>
      <c r="F573" s="3"/>
      <c r="H573" s="3"/>
      <c r="J573" s="3"/>
      <c r="L573" s="3"/>
    </row>
    <row r="574" spans="4:12" ht="15">
      <c r="D574" s="3"/>
      <c r="F574" s="3"/>
      <c r="H574" s="3"/>
      <c r="J574" s="3"/>
      <c r="L574" s="3"/>
    </row>
    <row r="575" spans="4:12" ht="15">
      <c r="D575" s="3"/>
      <c r="F575" s="3"/>
      <c r="H575" s="3"/>
      <c r="J575" s="3"/>
      <c r="L575" s="3"/>
    </row>
    <row r="576" spans="4:12" ht="15">
      <c r="D576" s="3"/>
      <c r="F576" s="3"/>
      <c r="H576" s="3"/>
      <c r="J576" s="3"/>
      <c r="L576" s="3"/>
    </row>
    <row r="577" spans="4:12" ht="15">
      <c r="D577" s="3"/>
      <c r="F577" s="3"/>
      <c r="H577" s="3"/>
      <c r="J577" s="3"/>
      <c r="L577" s="3"/>
    </row>
    <row r="578" spans="4:12" ht="15">
      <c r="D578" s="3"/>
      <c r="F578" s="3"/>
      <c r="H578" s="3"/>
      <c r="J578" s="3"/>
      <c r="L578" s="3"/>
    </row>
    <row r="579" spans="4:12" ht="15">
      <c r="D579" s="3"/>
      <c r="F579" s="3"/>
      <c r="H579" s="3"/>
      <c r="J579" s="3"/>
      <c r="L579" s="3"/>
    </row>
    <row r="580" spans="4:12" ht="15">
      <c r="D580" s="3"/>
      <c r="F580" s="3"/>
      <c r="H580" s="3"/>
      <c r="J580" s="3"/>
      <c r="L580" s="3"/>
    </row>
    <row r="581" spans="4:12" ht="15">
      <c r="D581" s="3"/>
      <c r="F581" s="3"/>
      <c r="H581" s="3"/>
      <c r="J581" s="3"/>
      <c r="L581" s="3"/>
    </row>
    <row r="582" spans="4:12" ht="15">
      <c r="D582" s="3"/>
      <c r="F582" s="3"/>
      <c r="H582" s="3"/>
      <c r="J582" s="3"/>
      <c r="L582" s="3"/>
    </row>
    <row r="583" spans="4:12" ht="15">
      <c r="D583" s="3"/>
      <c r="F583" s="3"/>
      <c r="H583" s="3"/>
      <c r="J583" s="3"/>
      <c r="L583" s="3"/>
    </row>
    <row r="584" spans="4:12" ht="15">
      <c r="D584" s="3"/>
      <c r="F584" s="3"/>
      <c r="H584" s="3"/>
      <c r="J584" s="3"/>
      <c r="L584" s="3"/>
    </row>
    <row r="585" spans="4:12" ht="15">
      <c r="D585" s="3"/>
      <c r="F585" s="3"/>
      <c r="H585" s="3"/>
      <c r="J585" s="3"/>
      <c r="L585" s="3"/>
    </row>
    <row r="586" spans="4:12" ht="15">
      <c r="D586" s="3"/>
      <c r="F586" s="3"/>
      <c r="H586" s="3"/>
      <c r="J586" s="3"/>
      <c r="L586" s="3"/>
    </row>
    <row r="587" spans="4:12" ht="15">
      <c r="D587" s="3"/>
      <c r="F587" s="3"/>
      <c r="H587" s="3"/>
      <c r="J587" s="3"/>
      <c r="L587" s="3"/>
    </row>
    <row r="588" spans="4:12" ht="15">
      <c r="D588" s="3"/>
      <c r="F588" s="3"/>
      <c r="H588" s="3"/>
      <c r="J588" s="3"/>
      <c r="L588" s="3"/>
    </row>
    <row r="589" spans="4:12" ht="15">
      <c r="D589" s="3"/>
      <c r="F589" s="3"/>
      <c r="H589" s="3"/>
      <c r="J589" s="3"/>
      <c r="L589" s="3"/>
    </row>
    <row r="590" spans="4:12" ht="15">
      <c r="D590" s="3"/>
      <c r="F590" s="3"/>
      <c r="H590" s="3"/>
      <c r="J590" s="3"/>
      <c r="L590" s="3"/>
    </row>
    <row r="591" spans="4:12" ht="15">
      <c r="D591" s="3"/>
      <c r="F591" s="3"/>
      <c r="H591" s="3"/>
      <c r="J591" s="3"/>
      <c r="L591" s="3"/>
    </row>
    <row r="592" spans="4:12" ht="15">
      <c r="D592" s="3"/>
      <c r="F592" s="3"/>
      <c r="H592" s="3"/>
      <c r="J592" s="3"/>
      <c r="L592" s="3"/>
    </row>
    <row r="593" spans="4:12" ht="15">
      <c r="D593" s="3"/>
      <c r="F593" s="3"/>
      <c r="H593" s="3"/>
      <c r="J593" s="3"/>
      <c r="L593" s="3"/>
    </row>
    <row r="594" spans="4:12" ht="15">
      <c r="D594" s="3"/>
      <c r="F594" s="3"/>
      <c r="H594" s="3"/>
      <c r="J594" s="3"/>
      <c r="L594" s="3"/>
    </row>
    <row r="595" spans="4:12" ht="15">
      <c r="D595" s="3"/>
      <c r="F595" s="3"/>
      <c r="H595" s="3"/>
      <c r="J595" s="3"/>
      <c r="L595" s="3"/>
    </row>
    <row r="596" spans="4:12" ht="15">
      <c r="D596" s="3"/>
      <c r="F596" s="3"/>
      <c r="H596" s="3"/>
      <c r="J596" s="3"/>
      <c r="L596" s="3"/>
    </row>
    <row r="597" spans="4:12" ht="15">
      <c r="D597" s="3"/>
      <c r="F597" s="3"/>
      <c r="H597" s="3"/>
      <c r="J597" s="3"/>
      <c r="L597" s="3"/>
    </row>
    <row r="598" spans="4:12" ht="15">
      <c r="D598" s="3"/>
      <c r="F598" s="3"/>
      <c r="H598" s="3"/>
      <c r="J598" s="3"/>
      <c r="L598" s="3"/>
    </row>
    <row r="599" spans="4:12" ht="15">
      <c r="D599" s="3"/>
      <c r="F599" s="3"/>
      <c r="H599" s="3"/>
      <c r="J599" s="3"/>
      <c r="L599" s="3"/>
    </row>
    <row r="600" spans="4:12" ht="15">
      <c r="D600" s="3"/>
      <c r="F600" s="3"/>
      <c r="H600" s="3"/>
      <c r="J600" s="3"/>
      <c r="L600" s="3"/>
    </row>
    <row r="601" spans="4:12" ht="15">
      <c r="D601" s="3"/>
      <c r="F601" s="3"/>
      <c r="H601" s="3"/>
      <c r="J601" s="3"/>
      <c r="L601" s="3"/>
    </row>
    <row r="602" spans="4:12" ht="15">
      <c r="D602" s="3"/>
      <c r="F602" s="3"/>
      <c r="H602" s="3"/>
      <c r="J602" s="3"/>
      <c r="L602" s="3"/>
    </row>
    <row r="603" spans="4:12" ht="15">
      <c r="D603" s="3"/>
      <c r="F603" s="3"/>
      <c r="H603" s="3"/>
      <c r="J603" s="3"/>
      <c r="L603" s="3"/>
    </row>
    <row r="604" spans="4:12" ht="15">
      <c r="D604" s="3"/>
      <c r="F604" s="3"/>
      <c r="H604" s="3"/>
      <c r="J604" s="3"/>
      <c r="L604" s="3"/>
    </row>
    <row r="605" spans="4:12" ht="15">
      <c r="D605" s="3"/>
      <c r="F605" s="3"/>
      <c r="H605" s="3"/>
      <c r="J605" s="3"/>
      <c r="L605" s="3"/>
    </row>
    <row r="606" spans="4:12" ht="15">
      <c r="D606" s="3"/>
      <c r="F606" s="3"/>
      <c r="H606" s="3"/>
      <c r="J606" s="3"/>
      <c r="L606" s="3"/>
    </row>
    <row r="607" spans="4:12" ht="15">
      <c r="D607" s="3"/>
      <c r="F607" s="3"/>
      <c r="H607" s="3"/>
      <c r="J607" s="3"/>
      <c r="L607" s="3"/>
    </row>
    <row r="608" spans="4:12" ht="15">
      <c r="D608" s="3"/>
      <c r="F608" s="3"/>
      <c r="H608" s="3"/>
      <c r="J608" s="3"/>
      <c r="L608" s="3"/>
    </row>
    <row r="609" spans="4:12" ht="15">
      <c r="D609" s="3"/>
      <c r="F609" s="3"/>
      <c r="H609" s="3"/>
      <c r="J609" s="3"/>
      <c r="L609" s="3"/>
    </row>
    <row r="610" spans="4:12" ht="15">
      <c r="D610" s="3"/>
      <c r="F610" s="3"/>
      <c r="H610" s="3"/>
      <c r="J610" s="3"/>
      <c r="L610" s="3"/>
    </row>
    <row r="611" spans="4:12" ht="15">
      <c r="D611" s="3"/>
      <c r="F611" s="3"/>
      <c r="H611" s="3"/>
      <c r="J611" s="3"/>
      <c r="L611" s="3"/>
    </row>
    <row r="612" spans="4:12" ht="15">
      <c r="D612" s="3"/>
      <c r="F612" s="3"/>
      <c r="H612" s="3"/>
      <c r="J612" s="3"/>
      <c r="L612" s="3"/>
    </row>
    <row r="613" spans="4:12" ht="15">
      <c r="D613" s="3"/>
      <c r="F613" s="3"/>
      <c r="H613" s="3"/>
      <c r="J613" s="3"/>
      <c r="L613" s="3"/>
    </row>
    <row r="614" spans="4:12" ht="15">
      <c r="D614" s="3"/>
      <c r="F614" s="3"/>
      <c r="H614" s="3"/>
      <c r="J614" s="3"/>
      <c r="L614" s="3"/>
    </row>
    <row r="615" spans="4:12" ht="15">
      <c r="D615" s="3"/>
      <c r="F615" s="3"/>
      <c r="H615" s="3"/>
      <c r="J615" s="3"/>
      <c r="L615" s="3"/>
    </row>
    <row r="616" spans="4:12" ht="15">
      <c r="D616" s="3"/>
      <c r="F616" s="3"/>
      <c r="H616" s="3"/>
      <c r="J616" s="3"/>
      <c r="L616" s="3"/>
    </row>
    <row r="617" spans="4:12" ht="15">
      <c r="D617" s="3"/>
      <c r="F617" s="3"/>
      <c r="H617" s="3"/>
      <c r="J617" s="3"/>
      <c r="L617" s="3"/>
    </row>
    <row r="618" spans="4:12" ht="15">
      <c r="D618" s="3"/>
      <c r="F618" s="3"/>
      <c r="H618" s="3"/>
      <c r="J618" s="3"/>
      <c r="L618" s="3"/>
    </row>
    <row r="619" spans="4:12" ht="15">
      <c r="D619" s="3"/>
      <c r="F619" s="3"/>
      <c r="H619" s="3"/>
      <c r="J619" s="3"/>
      <c r="L619" s="3"/>
    </row>
    <row r="620" spans="4:12" ht="15">
      <c r="D620" s="3"/>
      <c r="F620" s="3"/>
      <c r="H620" s="3"/>
      <c r="J620" s="3"/>
      <c r="L620" s="3"/>
    </row>
    <row r="621" spans="4:12" ht="15">
      <c r="D621" s="3"/>
      <c r="F621" s="3"/>
      <c r="H621" s="3"/>
      <c r="J621" s="3"/>
      <c r="L621" s="3"/>
    </row>
    <row r="622" spans="4:12" ht="15">
      <c r="D622" s="3"/>
      <c r="F622" s="3"/>
      <c r="H622" s="3"/>
      <c r="J622" s="3"/>
      <c r="L622" s="3"/>
    </row>
    <row r="623" spans="4:12" ht="15">
      <c r="D623" s="3"/>
      <c r="F623" s="3"/>
      <c r="H623" s="3"/>
      <c r="J623" s="3"/>
      <c r="L623" s="3"/>
    </row>
    <row r="624" spans="4:12" ht="15">
      <c r="D624" s="3"/>
      <c r="F624" s="3"/>
      <c r="H624" s="3"/>
      <c r="J624" s="3"/>
      <c r="L624" s="3"/>
    </row>
    <row r="625" spans="4:12" ht="15">
      <c r="D625" s="3"/>
      <c r="F625" s="3"/>
      <c r="H625" s="3"/>
      <c r="J625" s="3"/>
      <c r="L625" s="3"/>
    </row>
    <row r="626" spans="4:12" ht="15">
      <c r="D626" s="3"/>
      <c r="F626" s="3"/>
      <c r="H626" s="3"/>
      <c r="J626" s="3"/>
      <c r="L626" s="3"/>
    </row>
    <row r="627" spans="4:12" ht="15">
      <c r="D627" s="3"/>
      <c r="F627" s="3"/>
      <c r="H627" s="3"/>
      <c r="J627" s="3"/>
      <c r="L627" s="3"/>
    </row>
    <row r="628" spans="4:12" ht="15">
      <c r="D628" s="3"/>
      <c r="F628" s="3"/>
      <c r="H628" s="3"/>
      <c r="J628" s="3"/>
      <c r="L628" s="3"/>
    </row>
    <row r="629" spans="4:12" ht="15">
      <c r="D629" s="3"/>
      <c r="F629" s="3"/>
      <c r="H629" s="3"/>
      <c r="J629" s="3"/>
      <c r="L629" s="3"/>
    </row>
    <row r="630" spans="4:12" ht="15">
      <c r="D630" s="3"/>
      <c r="F630" s="3"/>
      <c r="H630" s="3"/>
      <c r="J630" s="3"/>
      <c r="L630" s="3"/>
    </row>
    <row r="631" spans="4:12" ht="15">
      <c r="D631" s="3"/>
      <c r="F631" s="3"/>
      <c r="H631" s="3"/>
      <c r="J631" s="3"/>
      <c r="L631" s="3"/>
    </row>
    <row r="632" spans="4:12" ht="15">
      <c r="D632" s="3"/>
      <c r="F632" s="3"/>
      <c r="H632" s="3"/>
      <c r="J632" s="3"/>
      <c r="L632" s="3"/>
    </row>
    <row r="633" spans="4:12" ht="15">
      <c r="D633" s="3"/>
      <c r="F633" s="3"/>
      <c r="H633" s="3"/>
      <c r="J633" s="3"/>
      <c r="L633" s="3"/>
    </row>
    <row r="634" spans="4:12" ht="15">
      <c r="D634" s="3"/>
      <c r="F634" s="3"/>
      <c r="H634" s="3"/>
      <c r="J634" s="3"/>
      <c r="L634" s="3"/>
    </row>
    <row r="635" spans="4:12" ht="15">
      <c r="D635" s="3"/>
      <c r="F635" s="3"/>
      <c r="H635" s="3"/>
      <c r="J635" s="3"/>
      <c r="L635" s="3"/>
    </row>
    <row r="636" spans="4:12" ht="15">
      <c r="D636" s="3"/>
      <c r="F636" s="3"/>
      <c r="H636" s="3"/>
      <c r="J636" s="3"/>
      <c r="L636" s="3"/>
    </row>
    <row r="637" spans="4:12" ht="15">
      <c r="D637" s="3"/>
      <c r="F637" s="3"/>
      <c r="H637" s="3"/>
      <c r="J637" s="3"/>
      <c r="L637" s="3"/>
    </row>
    <row r="638" spans="4:12" ht="15">
      <c r="D638" s="3"/>
      <c r="F638" s="3"/>
      <c r="H638" s="3"/>
      <c r="J638" s="3"/>
      <c r="L638" s="3"/>
    </row>
    <row r="639" spans="4:12" ht="15">
      <c r="D639" s="3"/>
      <c r="F639" s="3"/>
      <c r="H639" s="3"/>
      <c r="J639" s="3"/>
      <c r="L639" s="3"/>
    </row>
    <row r="640" spans="4:12" ht="15">
      <c r="D640" s="3"/>
      <c r="F640" s="3"/>
      <c r="H640" s="3"/>
      <c r="J640" s="3"/>
      <c r="L640" s="3"/>
    </row>
    <row r="641" spans="4:12" ht="15">
      <c r="D641" s="3"/>
      <c r="F641" s="3"/>
      <c r="H641" s="3"/>
      <c r="J641" s="3"/>
      <c r="L641" s="3"/>
    </row>
    <row r="642" spans="4:12" ht="15">
      <c r="D642" s="3"/>
      <c r="F642" s="3"/>
      <c r="H642" s="3"/>
      <c r="J642" s="3"/>
      <c r="L642" s="3"/>
    </row>
    <row r="643" spans="4:12" ht="15">
      <c r="D643" s="3"/>
      <c r="F643" s="3"/>
      <c r="H643" s="3"/>
      <c r="J643" s="3"/>
      <c r="L643" s="3"/>
    </row>
    <row r="644" spans="4:12" ht="15">
      <c r="D644" s="3"/>
      <c r="F644" s="3"/>
      <c r="H644" s="3"/>
      <c r="J644" s="3"/>
      <c r="L644" s="3"/>
    </row>
    <row r="645" spans="4:12" ht="15">
      <c r="D645" s="3"/>
      <c r="F645" s="3"/>
      <c r="H645" s="3"/>
      <c r="J645" s="3"/>
      <c r="L645" s="3"/>
    </row>
    <row r="646" spans="4:12" ht="15">
      <c r="D646" s="3"/>
      <c r="F646" s="3"/>
      <c r="H646" s="3"/>
      <c r="J646" s="3"/>
      <c r="L646" s="3"/>
    </row>
    <row r="647" spans="4:12" ht="15">
      <c r="D647" s="3"/>
      <c r="F647" s="3"/>
      <c r="H647" s="3"/>
      <c r="J647" s="3"/>
      <c r="L647" s="3"/>
    </row>
  </sheetData>
  <sheetProtection/>
  <mergeCells count="2">
    <mergeCell ref="A1:P1"/>
    <mergeCell ref="A2:P2"/>
  </mergeCells>
  <conditionalFormatting sqref="O43:O65536 O40 O25:O28 O3:O23">
    <cfRule type="cellIs" priority="18" dxfId="13" operator="equal" stopIfTrue="1">
      <formula>1</formula>
    </cfRule>
    <cfRule type="cellIs" priority="19" dxfId="12" operator="equal" stopIfTrue="1">
      <formula>2</formula>
    </cfRule>
    <cfRule type="cellIs" priority="20" dxfId="11" operator="equal" stopIfTrue="1">
      <formula>3</formula>
    </cfRule>
  </conditionalFormatting>
  <conditionalFormatting sqref="O29:O39">
    <cfRule type="cellIs" priority="12" dxfId="13" operator="equal" stopIfTrue="1">
      <formula>1</formula>
    </cfRule>
    <cfRule type="cellIs" priority="13" dxfId="12" operator="equal" stopIfTrue="1">
      <formula>2</formula>
    </cfRule>
    <cfRule type="cellIs" priority="14" dxfId="11" operator="equal" stopIfTrue="1">
      <formula>3</formula>
    </cfRule>
  </conditionalFormatting>
  <conditionalFormatting sqref="O24">
    <cfRule type="cellIs" priority="9" dxfId="13" operator="equal" stopIfTrue="1">
      <formula>1</formula>
    </cfRule>
    <cfRule type="cellIs" priority="10" dxfId="12" operator="equal" stopIfTrue="1">
      <formula>2</formula>
    </cfRule>
    <cfRule type="cellIs" priority="11" dxfId="11" operator="equal" stopIfTrue="1">
      <formula>3</formula>
    </cfRule>
  </conditionalFormatting>
  <conditionalFormatting sqref="E7:E40">
    <cfRule type="cellIs" priority="5" dxfId="0" operator="equal" stopIfTrue="1">
      <formula>1</formula>
    </cfRule>
  </conditionalFormatting>
  <conditionalFormatting sqref="G7:G40">
    <cfRule type="cellIs" priority="4" dxfId="0" operator="equal" stopIfTrue="1">
      <formula>1</formula>
    </cfRule>
  </conditionalFormatting>
  <conditionalFormatting sqref="I7:I40">
    <cfRule type="cellIs" priority="3" dxfId="0" operator="equal" stopIfTrue="1">
      <formula>1</formula>
    </cfRule>
  </conditionalFormatting>
  <conditionalFormatting sqref="K7:K40">
    <cfRule type="cellIs" priority="2" dxfId="0" operator="equal" stopIfTrue="1">
      <formula>1</formula>
    </cfRule>
  </conditionalFormatting>
  <conditionalFormatting sqref="M7:M40">
    <cfRule type="cellIs" priority="1" dxfId="0" operator="equal" stopIfTrue="1">
      <formula>1</formula>
    </cfRule>
  </conditionalFormatting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300" verticalDpi="300" orientation="portrait" paperSize="9" scale="67" r:id="rId1"/>
  <headerFooter alignWithMargins="0">
    <oddHeader>&amp;C&amp;"Albertus Extra Bold,Bold"&amp;16
&amp;"Times New Roman,Regular"&amp;10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80" zoomScaleNormal="80" zoomScalePageLayoutView="0" workbookViewId="0" topLeftCell="A1">
      <selection activeCell="A1" sqref="A1:P1"/>
    </sheetView>
  </sheetViews>
  <sheetFormatPr defaultColWidth="9.33203125" defaultRowHeight="12.75"/>
  <cols>
    <col min="1" max="1" width="6.16015625" style="44" bestFit="1" customWidth="1"/>
    <col min="2" max="2" width="34" style="4" bestFit="1" customWidth="1"/>
    <col min="3" max="3" width="24.33203125" style="4" customWidth="1"/>
    <col min="4" max="4" width="8.33203125" style="4" bestFit="1" customWidth="1"/>
    <col min="5" max="5" width="7.66015625" style="4" bestFit="1" customWidth="1"/>
    <col min="6" max="6" width="7.33203125" style="4" bestFit="1" customWidth="1"/>
    <col min="7" max="7" width="7.66015625" style="4" bestFit="1" customWidth="1"/>
    <col min="8" max="8" width="7.5" style="4" bestFit="1" customWidth="1"/>
    <col min="9" max="9" width="7.83203125" style="4" bestFit="1" customWidth="1"/>
    <col min="10" max="10" width="8" style="4" bestFit="1" customWidth="1"/>
    <col min="11" max="11" width="7.83203125" style="4" bestFit="1" customWidth="1"/>
    <col min="12" max="12" width="7.33203125" style="4" bestFit="1" customWidth="1"/>
    <col min="13" max="13" width="7.83203125" style="4" bestFit="1" customWidth="1"/>
    <col min="14" max="14" width="9.5" style="90" bestFit="1" customWidth="1"/>
    <col min="15" max="15" width="6.5" style="90" bestFit="1" customWidth="1"/>
    <col min="16" max="16" width="3.16015625" style="90" bestFit="1" customWidth="1"/>
    <col min="17" max="16384" width="9.33203125" style="4" customWidth="1"/>
  </cols>
  <sheetData>
    <row r="1" spans="1:16" s="55" customFormat="1" ht="15.75">
      <c r="A1" s="53" t="s">
        <v>272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5" customFormat="1" ht="15.75">
      <c r="A2" s="53" t="s">
        <v>264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">
      <c r="A3" s="31"/>
      <c r="B3" s="8"/>
      <c r="C3" s="3"/>
      <c r="D3" s="3"/>
      <c r="E3" s="3"/>
      <c r="F3" s="3"/>
      <c r="G3" s="3"/>
      <c r="H3" s="3"/>
      <c r="I3" s="3"/>
      <c r="J3" s="3"/>
      <c r="K3" s="3"/>
      <c r="L3" s="6"/>
      <c r="M3" s="6"/>
      <c r="N3" s="9"/>
      <c r="O3" s="9"/>
      <c r="P3" s="75"/>
    </row>
    <row r="4" spans="1:16" s="46" customFormat="1" ht="15.75">
      <c r="A4" s="51"/>
      <c r="B4" s="54" t="s">
        <v>13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8"/>
      <c r="N4" s="54"/>
      <c r="O4" s="54"/>
      <c r="P4" s="58"/>
    </row>
    <row r="5" spans="1:16" ht="15">
      <c r="A5" s="40"/>
      <c r="B5" s="6"/>
      <c r="C5" s="41"/>
      <c r="D5" s="5"/>
      <c r="E5" s="3"/>
      <c r="F5" s="5"/>
      <c r="G5" s="3"/>
      <c r="H5" s="5"/>
      <c r="I5" s="3"/>
      <c r="J5" s="5"/>
      <c r="K5" s="3"/>
      <c r="L5" s="5"/>
      <c r="M5" s="3"/>
      <c r="N5" s="9"/>
      <c r="O5" s="9"/>
      <c r="P5" s="9"/>
    </row>
    <row r="6" spans="1:16" s="55" customFormat="1" ht="15.75">
      <c r="A6" s="89"/>
      <c r="B6" s="63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64" t="s">
        <v>3</v>
      </c>
      <c r="H6" s="64" t="s">
        <v>5</v>
      </c>
      <c r="I6" s="64" t="s">
        <v>3</v>
      </c>
      <c r="J6" s="64" t="s">
        <v>6</v>
      </c>
      <c r="K6" s="64" t="s">
        <v>3</v>
      </c>
      <c r="L6" s="66" t="s">
        <v>8</v>
      </c>
      <c r="M6" s="66" t="s">
        <v>3</v>
      </c>
      <c r="N6" s="64" t="s">
        <v>7</v>
      </c>
      <c r="O6" s="64" t="s">
        <v>3</v>
      </c>
      <c r="P6" s="62"/>
    </row>
    <row r="7" spans="1:16" ht="15">
      <c r="A7" s="18" t="s">
        <v>37</v>
      </c>
      <c r="B7" s="11" t="s">
        <v>141</v>
      </c>
      <c r="C7" s="11" t="s">
        <v>180</v>
      </c>
      <c r="D7" s="14">
        <v>13.8</v>
      </c>
      <c r="E7" s="13">
        <f aca="true" t="shared" si="0" ref="E7:E25">RANK(D7,D$7:D$24)</f>
        <v>1</v>
      </c>
      <c r="F7" s="14">
        <v>13.1</v>
      </c>
      <c r="G7" s="13">
        <f aca="true" t="shared" si="1" ref="G7:G25">RANK(F7,F$7:F$24)</f>
        <v>1</v>
      </c>
      <c r="H7" s="14">
        <v>12.25</v>
      </c>
      <c r="I7" s="13">
        <f aca="true" t="shared" si="2" ref="I7:I25">RANK(H7,H$7:H$24)</f>
        <v>2</v>
      </c>
      <c r="J7" s="14">
        <v>12.75</v>
      </c>
      <c r="K7" s="13">
        <f aca="true" t="shared" si="3" ref="K7:K25">RANK(J7,J$7:J$24)</f>
        <v>1</v>
      </c>
      <c r="L7" s="14">
        <v>13.35</v>
      </c>
      <c r="M7" s="13">
        <f aca="true" t="shared" si="4" ref="M7:M25">RANK(L7,L$7:L$24)</f>
        <v>1</v>
      </c>
      <c r="N7" s="62">
        <f aca="true" t="shared" si="5" ref="N7:N25">D7+F7+H7+J7+L7</f>
        <v>65.25</v>
      </c>
      <c r="O7" s="64">
        <f aca="true" t="shared" si="6" ref="O7:O25">RANK(N7,N$7:N$24)</f>
        <v>1</v>
      </c>
      <c r="P7" s="76" t="str">
        <f aca="true" t="shared" si="7" ref="P7:P25">IF(N7&lt;50,"F",(IF(N7&lt;55,"P",IF(N7&lt;60,"C","D"))))</f>
        <v>D</v>
      </c>
    </row>
    <row r="8" spans="1:16" ht="15">
      <c r="A8" s="42">
        <v>35</v>
      </c>
      <c r="B8" s="11" t="s">
        <v>142</v>
      </c>
      <c r="C8" s="11" t="s">
        <v>180</v>
      </c>
      <c r="D8" s="14">
        <v>13.4</v>
      </c>
      <c r="E8" s="13">
        <f t="shared" si="0"/>
        <v>6</v>
      </c>
      <c r="F8" s="14">
        <v>12.73</v>
      </c>
      <c r="G8" s="13">
        <f t="shared" si="1"/>
        <v>4</v>
      </c>
      <c r="H8" s="14">
        <v>12.3</v>
      </c>
      <c r="I8" s="13">
        <f t="shared" si="2"/>
        <v>1</v>
      </c>
      <c r="J8" s="14">
        <v>12.5</v>
      </c>
      <c r="K8" s="13">
        <f t="shared" si="3"/>
        <v>2</v>
      </c>
      <c r="L8" s="14">
        <v>12.75</v>
      </c>
      <c r="M8" s="13">
        <f t="shared" si="4"/>
        <v>5</v>
      </c>
      <c r="N8" s="62">
        <f t="shared" si="5"/>
        <v>63.68000000000001</v>
      </c>
      <c r="O8" s="64">
        <f t="shared" si="6"/>
        <v>2</v>
      </c>
      <c r="P8" s="76" t="str">
        <f t="shared" si="7"/>
        <v>D</v>
      </c>
    </row>
    <row r="9" spans="1:16" ht="15">
      <c r="A9" s="37" t="s">
        <v>41</v>
      </c>
      <c r="B9" s="11" t="s">
        <v>94</v>
      </c>
      <c r="C9" s="11" t="s">
        <v>133</v>
      </c>
      <c r="D9" s="14">
        <v>13.45</v>
      </c>
      <c r="E9" s="13">
        <f t="shared" si="0"/>
        <v>5</v>
      </c>
      <c r="F9" s="14">
        <v>12.8</v>
      </c>
      <c r="G9" s="13">
        <f t="shared" si="1"/>
        <v>2</v>
      </c>
      <c r="H9" s="14">
        <v>12</v>
      </c>
      <c r="I9" s="13">
        <f t="shared" si="2"/>
        <v>3</v>
      </c>
      <c r="J9" s="14">
        <v>12.15</v>
      </c>
      <c r="K9" s="13">
        <f t="shared" si="3"/>
        <v>6</v>
      </c>
      <c r="L9" s="14">
        <v>12.9</v>
      </c>
      <c r="M9" s="13">
        <f t="shared" si="4"/>
        <v>4</v>
      </c>
      <c r="N9" s="62">
        <f t="shared" si="5"/>
        <v>63.3</v>
      </c>
      <c r="O9" s="64">
        <f t="shared" si="6"/>
        <v>3</v>
      </c>
      <c r="P9" s="76" t="str">
        <f t="shared" si="7"/>
        <v>D</v>
      </c>
    </row>
    <row r="10" spans="1:16" ht="15">
      <c r="A10" s="94">
        <v>49</v>
      </c>
      <c r="B10" s="68" t="s">
        <v>75</v>
      </c>
      <c r="C10" s="95" t="s">
        <v>149</v>
      </c>
      <c r="D10" s="71">
        <v>13.5</v>
      </c>
      <c r="E10" s="70">
        <f t="shared" si="0"/>
        <v>4</v>
      </c>
      <c r="F10" s="71">
        <v>12.67</v>
      </c>
      <c r="G10" s="70">
        <f t="shared" si="1"/>
        <v>5</v>
      </c>
      <c r="H10" s="71">
        <v>12</v>
      </c>
      <c r="I10" s="70">
        <f t="shared" si="2"/>
        <v>3</v>
      </c>
      <c r="J10" s="71">
        <v>12.3</v>
      </c>
      <c r="K10" s="70">
        <f t="shared" si="3"/>
        <v>4</v>
      </c>
      <c r="L10" s="71">
        <v>12.4</v>
      </c>
      <c r="M10" s="70">
        <f t="shared" si="4"/>
        <v>8</v>
      </c>
      <c r="N10" s="77">
        <f t="shared" si="5"/>
        <v>62.87</v>
      </c>
      <c r="O10" s="78">
        <f t="shared" si="6"/>
        <v>4</v>
      </c>
      <c r="P10" s="79" t="str">
        <f t="shared" si="7"/>
        <v>D</v>
      </c>
    </row>
    <row r="11" spans="1:16" ht="15">
      <c r="A11" s="42">
        <v>34</v>
      </c>
      <c r="B11" s="11" t="s">
        <v>140</v>
      </c>
      <c r="C11" s="11" t="s">
        <v>180</v>
      </c>
      <c r="D11" s="14">
        <v>13.3</v>
      </c>
      <c r="E11" s="13">
        <f t="shared" si="0"/>
        <v>7</v>
      </c>
      <c r="F11" s="14">
        <v>11.8</v>
      </c>
      <c r="G11" s="13">
        <f t="shared" si="1"/>
        <v>14</v>
      </c>
      <c r="H11" s="14">
        <v>11.95</v>
      </c>
      <c r="I11" s="13">
        <f t="shared" si="2"/>
        <v>5</v>
      </c>
      <c r="J11" s="14">
        <v>12.5</v>
      </c>
      <c r="K11" s="13">
        <f t="shared" si="3"/>
        <v>2</v>
      </c>
      <c r="L11" s="14">
        <v>13.2</v>
      </c>
      <c r="M11" s="13">
        <f t="shared" si="4"/>
        <v>2</v>
      </c>
      <c r="N11" s="62">
        <f t="shared" si="5"/>
        <v>62.75</v>
      </c>
      <c r="O11" s="64">
        <f t="shared" si="6"/>
        <v>5</v>
      </c>
      <c r="P11" s="76" t="str">
        <f t="shared" si="7"/>
        <v>D</v>
      </c>
    </row>
    <row r="12" spans="1:16" ht="15">
      <c r="A12" s="34" t="s">
        <v>39</v>
      </c>
      <c r="B12" s="11" t="s">
        <v>247</v>
      </c>
      <c r="C12" s="11" t="s">
        <v>133</v>
      </c>
      <c r="D12" s="14">
        <v>13.8</v>
      </c>
      <c r="E12" s="13">
        <f t="shared" si="0"/>
        <v>1</v>
      </c>
      <c r="F12" s="14">
        <v>12.6</v>
      </c>
      <c r="G12" s="13">
        <f t="shared" si="1"/>
        <v>6</v>
      </c>
      <c r="H12" s="14">
        <v>11.1</v>
      </c>
      <c r="I12" s="13">
        <f t="shared" si="2"/>
        <v>7</v>
      </c>
      <c r="J12" s="14">
        <v>12.05</v>
      </c>
      <c r="K12" s="13">
        <f t="shared" si="3"/>
        <v>7</v>
      </c>
      <c r="L12" s="14">
        <v>12.5</v>
      </c>
      <c r="M12" s="13">
        <f t="shared" si="4"/>
        <v>7</v>
      </c>
      <c r="N12" s="62">
        <f t="shared" si="5"/>
        <v>62.05</v>
      </c>
      <c r="O12" s="64">
        <f t="shared" si="6"/>
        <v>6</v>
      </c>
      <c r="P12" s="76" t="str">
        <f t="shared" si="7"/>
        <v>D</v>
      </c>
    </row>
    <row r="13" spans="1:16" ht="15">
      <c r="A13" s="34" t="s">
        <v>38</v>
      </c>
      <c r="B13" s="11" t="s">
        <v>160</v>
      </c>
      <c r="C13" s="11" t="s">
        <v>133</v>
      </c>
      <c r="D13" s="14">
        <v>13.7</v>
      </c>
      <c r="E13" s="13">
        <f t="shared" si="0"/>
        <v>3</v>
      </c>
      <c r="F13" s="14">
        <v>12.43</v>
      </c>
      <c r="G13" s="13">
        <f t="shared" si="1"/>
        <v>8</v>
      </c>
      <c r="H13" s="14">
        <v>11.75</v>
      </c>
      <c r="I13" s="13">
        <f t="shared" si="2"/>
        <v>6</v>
      </c>
      <c r="J13" s="14">
        <v>11.75</v>
      </c>
      <c r="K13" s="13">
        <f t="shared" si="3"/>
        <v>11</v>
      </c>
      <c r="L13" s="14">
        <v>12.35</v>
      </c>
      <c r="M13" s="13">
        <f t="shared" si="4"/>
        <v>10</v>
      </c>
      <c r="N13" s="62">
        <f t="shared" si="5"/>
        <v>61.98</v>
      </c>
      <c r="O13" s="64">
        <f t="shared" si="6"/>
        <v>7</v>
      </c>
      <c r="P13" s="76" t="str">
        <f t="shared" si="7"/>
        <v>D</v>
      </c>
    </row>
    <row r="14" spans="1:16" ht="15">
      <c r="A14" s="27" t="s">
        <v>43</v>
      </c>
      <c r="B14" s="11" t="s">
        <v>170</v>
      </c>
      <c r="C14" s="23" t="s">
        <v>139</v>
      </c>
      <c r="D14" s="14">
        <v>13.05</v>
      </c>
      <c r="E14" s="13">
        <f t="shared" si="0"/>
        <v>11</v>
      </c>
      <c r="F14" s="14">
        <v>12.57</v>
      </c>
      <c r="G14" s="13">
        <f t="shared" si="1"/>
        <v>7</v>
      </c>
      <c r="H14" s="14">
        <v>10.3</v>
      </c>
      <c r="I14" s="13">
        <f t="shared" si="2"/>
        <v>11</v>
      </c>
      <c r="J14" s="14">
        <v>12.3</v>
      </c>
      <c r="K14" s="13">
        <f t="shared" si="3"/>
        <v>4</v>
      </c>
      <c r="L14" s="14">
        <v>13</v>
      </c>
      <c r="M14" s="13">
        <f t="shared" si="4"/>
        <v>3</v>
      </c>
      <c r="N14" s="62">
        <f t="shared" si="5"/>
        <v>61.22</v>
      </c>
      <c r="O14" s="64">
        <f t="shared" si="6"/>
        <v>8</v>
      </c>
      <c r="P14" s="76" t="str">
        <f t="shared" si="7"/>
        <v>D</v>
      </c>
    </row>
    <row r="15" spans="1:16" ht="15">
      <c r="A15" s="18" t="s">
        <v>40</v>
      </c>
      <c r="B15" s="11" t="s">
        <v>138</v>
      </c>
      <c r="C15" s="11" t="s">
        <v>133</v>
      </c>
      <c r="D15" s="14">
        <v>13.25</v>
      </c>
      <c r="E15" s="13">
        <f t="shared" si="0"/>
        <v>8</v>
      </c>
      <c r="F15" s="14">
        <v>12.77</v>
      </c>
      <c r="G15" s="13">
        <f t="shared" si="1"/>
        <v>3</v>
      </c>
      <c r="H15" s="14">
        <v>11.05</v>
      </c>
      <c r="I15" s="13">
        <f t="shared" si="2"/>
        <v>8</v>
      </c>
      <c r="J15" s="14">
        <v>11.35</v>
      </c>
      <c r="K15" s="13">
        <f t="shared" si="3"/>
        <v>13</v>
      </c>
      <c r="L15" s="14">
        <v>12.4</v>
      </c>
      <c r="M15" s="13">
        <f t="shared" si="4"/>
        <v>8</v>
      </c>
      <c r="N15" s="62">
        <f t="shared" si="5"/>
        <v>60.82</v>
      </c>
      <c r="O15" s="64">
        <f t="shared" si="6"/>
        <v>9</v>
      </c>
      <c r="P15" s="76" t="str">
        <f t="shared" si="7"/>
        <v>D</v>
      </c>
    </row>
    <row r="16" spans="1:16" ht="15">
      <c r="A16" s="2">
        <v>40</v>
      </c>
      <c r="B16" s="11" t="s">
        <v>158</v>
      </c>
      <c r="C16" s="11" t="s">
        <v>133</v>
      </c>
      <c r="D16" s="14">
        <v>13.1</v>
      </c>
      <c r="E16" s="13">
        <f t="shared" si="0"/>
        <v>9</v>
      </c>
      <c r="F16" s="14">
        <v>12.23</v>
      </c>
      <c r="G16" s="13">
        <f t="shared" si="1"/>
        <v>10</v>
      </c>
      <c r="H16" s="14">
        <v>10.5</v>
      </c>
      <c r="I16" s="13">
        <f t="shared" si="2"/>
        <v>10</v>
      </c>
      <c r="J16" s="14">
        <v>12</v>
      </c>
      <c r="K16" s="13">
        <f t="shared" si="3"/>
        <v>8</v>
      </c>
      <c r="L16" s="14">
        <v>12.35</v>
      </c>
      <c r="M16" s="13">
        <f t="shared" si="4"/>
        <v>10</v>
      </c>
      <c r="N16" s="62">
        <f t="shared" si="5"/>
        <v>60.18</v>
      </c>
      <c r="O16" s="64">
        <f t="shared" si="6"/>
        <v>10</v>
      </c>
      <c r="P16" s="76" t="str">
        <f t="shared" si="7"/>
        <v>D</v>
      </c>
    </row>
    <row r="17" spans="1:16" ht="15">
      <c r="A17" s="18" t="s">
        <v>95</v>
      </c>
      <c r="B17" s="11" t="s">
        <v>145</v>
      </c>
      <c r="C17" s="23" t="s">
        <v>146</v>
      </c>
      <c r="D17" s="14">
        <v>13.05</v>
      </c>
      <c r="E17" s="13">
        <f t="shared" si="0"/>
        <v>11</v>
      </c>
      <c r="F17" s="14">
        <v>12.17</v>
      </c>
      <c r="G17" s="13">
        <f t="shared" si="1"/>
        <v>11</v>
      </c>
      <c r="H17" s="14">
        <v>10</v>
      </c>
      <c r="I17" s="13">
        <f t="shared" si="2"/>
        <v>13</v>
      </c>
      <c r="J17" s="14">
        <v>11.9</v>
      </c>
      <c r="K17" s="13">
        <f t="shared" si="3"/>
        <v>10</v>
      </c>
      <c r="L17" s="14">
        <v>11.95</v>
      </c>
      <c r="M17" s="13">
        <f t="shared" si="4"/>
        <v>12</v>
      </c>
      <c r="N17" s="62">
        <f t="shared" si="5"/>
        <v>59.06999999999999</v>
      </c>
      <c r="O17" s="64">
        <f t="shared" si="6"/>
        <v>11</v>
      </c>
      <c r="P17" s="76" t="str">
        <f t="shared" si="7"/>
        <v>C</v>
      </c>
    </row>
    <row r="18" spans="1:16" ht="15">
      <c r="A18" s="18" t="s">
        <v>45</v>
      </c>
      <c r="B18" s="11" t="s">
        <v>248</v>
      </c>
      <c r="C18" s="11" t="s">
        <v>117</v>
      </c>
      <c r="D18" s="14">
        <v>12.75</v>
      </c>
      <c r="E18" s="13">
        <f t="shared" si="0"/>
        <v>17</v>
      </c>
      <c r="F18" s="14">
        <v>12.4</v>
      </c>
      <c r="G18" s="13">
        <f t="shared" si="1"/>
        <v>9</v>
      </c>
      <c r="H18" s="14">
        <v>10.6</v>
      </c>
      <c r="I18" s="13">
        <f t="shared" si="2"/>
        <v>9</v>
      </c>
      <c r="J18" s="14">
        <v>11.2</v>
      </c>
      <c r="K18" s="13">
        <f t="shared" si="3"/>
        <v>14</v>
      </c>
      <c r="L18" s="14">
        <v>11.7</v>
      </c>
      <c r="M18" s="13">
        <f t="shared" si="4"/>
        <v>14</v>
      </c>
      <c r="N18" s="62">
        <f t="shared" si="5"/>
        <v>58.650000000000006</v>
      </c>
      <c r="O18" s="64">
        <f t="shared" si="6"/>
        <v>12</v>
      </c>
      <c r="P18" s="76" t="str">
        <f t="shared" si="7"/>
        <v>C</v>
      </c>
    </row>
    <row r="19" spans="1:16" ht="15">
      <c r="A19" s="37" t="s">
        <v>34</v>
      </c>
      <c r="B19" s="11" t="s">
        <v>147</v>
      </c>
      <c r="C19" s="11" t="s">
        <v>148</v>
      </c>
      <c r="D19" s="14">
        <v>12.9</v>
      </c>
      <c r="E19" s="13">
        <f t="shared" si="0"/>
        <v>14</v>
      </c>
      <c r="F19" s="14">
        <v>12.07</v>
      </c>
      <c r="G19" s="13">
        <f t="shared" si="1"/>
        <v>12</v>
      </c>
      <c r="H19" s="14">
        <v>10.2</v>
      </c>
      <c r="I19" s="13">
        <f t="shared" si="2"/>
        <v>12</v>
      </c>
      <c r="J19" s="14">
        <v>11.1</v>
      </c>
      <c r="K19" s="13">
        <f t="shared" si="3"/>
        <v>15</v>
      </c>
      <c r="L19" s="14">
        <v>11.8</v>
      </c>
      <c r="M19" s="13">
        <f t="shared" si="4"/>
        <v>13</v>
      </c>
      <c r="N19" s="62">
        <f t="shared" si="5"/>
        <v>58.07000000000001</v>
      </c>
      <c r="O19" s="64">
        <f t="shared" si="6"/>
        <v>13</v>
      </c>
      <c r="P19" s="76" t="str">
        <f t="shared" si="7"/>
        <v>C</v>
      </c>
    </row>
    <row r="20" spans="1:16" ht="15">
      <c r="A20" s="27" t="s">
        <v>35</v>
      </c>
      <c r="B20" s="11" t="s">
        <v>174</v>
      </c>
      <c r="C20" s="11" t="s">
        <v>175</v>
      </c>
      <c r="D20" s="14">
        <v>12.95</v>
      </c>
      <c r="E20" s="13">
        <f t="shared" si="0"/>
        <v>13</v>
      </c>
      <c r="F20" s="14">
        <v>11.83</v>
      </c>
      <c r="G20" s="13">
        <f t="shared" si="1"/>
        <v>13</v>
      </c>
      <c r="H20" s="14">
        <v>8.25</v>
      </c>
      <c r="I20" s="13">
        <f t="shared" si="2"/>
        <v>18</v>
      </c>
      <c r="J20" s="14">
        <v>12</v>
      </c>
      <c r="K20" s="13">
        <f t="shared" si="3"/>
        <v>8</v>
      </c>
      <c r="L20" s="14">
        <v>12.75</v>
      </c>
      <c r="M20" s="13">
        <f t="shared" si="4"/>
        <v>5</v>
      </c>
      <c r="N20" s="62">
        <f t="shared" si="5"/>
        <v>57.78</v>
      </c>
      <c r="O20" s="64">
        <f t="shared" si="6"/>
        <v>14</v>
      </c>
      <c r="P20" s="76" t="str">
        <f t="shared" si="7"/>
        <v>C</v>
      </c>
    </row>
    <row r="21" spans="1:16" ht="15">
      <c r="A21" s="43">
        <v>33</v>
      </c>
      <c r="B21" s="11" t="s">
        <v>246</v>
      </c>
      <c r="C21" s="11" t="s">
        <v>175</v>
      </c>
      <c r="D21" s="14">
        <v>13.1</v>
      </c>
      <c r="E21" s="13">
        <f t="shared" si="0"/>
        <v>9</v>
      </c>
      <c r="F21" s="14">
        <v>11.33</v>
      </c>
      <c r="G21" s="13">
        <f t="shared" si="1"/>
        <v>17</v>
      </c>
      <c r="H21" s="14">
        <v>9.35</v>
      </c>
      <c r="I21" s="13">
        <f t="shared" si="2"/>
        <v>15</v>
      </c>
      <c r="J21" s="14">
        <v>10.75</v>
      </c>
      <c r="K21" s="13">
        <f t="shared" si="3"/>
        <v>17</v>
      </c>
      <c r="L21" s="14">
        <v>10.9</v>
      </c>
      <c r="M21" s="13">
        <f t="shared" si="4"/>
        <v>16</v>
      </c>
      <c r="N21" s="62">
        <f t="shared" si="5"/>
        <v>55.43</v>
      </c>
      <c r="O21" s="64">
        <f t="shared" si="6"/>
        <v>15</v>
      </c>
      <c r="P21" s="76" t="str">
        <f t="shared" si="7"/>
        <v>C</v>
      </c>
    </row>
    <row r="22" spans="1:16" ht="15">
      <c r="A22" s="74" t="s">
        <v>144</v>
      </c>
      <c r="B22" s="68" t="s">
        <v>249</v>
      </c>
      <c r="C22" s="95" t="s">
        <v>149</v>
      </c>
      <c r="D22" s="71">
        <v>12.8</v>
      </c>
      <c r="E22" s="70">
        <f t="shared" si="0"/>
        <v>15</v>
      </c>
      <c r="F22" s="71">
        <v>11.8</v>
      </c>
      <c r="G22" s="70">
        <f t="shared" si="1"/>
        <v>14</v>
      </c>
      <c r="H22" s="71">
        <v>9.9</v>
      </c>
      <c r="I22" s="70">
        <f t="shared" si="2"/>
        <v>14</v>
      </c>
      <c r="J22" s="71">
        <v>9.3</v>
      </c>
      <c r="K22" s="70">
        <f t="shared" si="3"/>
        <v>18</v>
      </c>
      <c r="L22" s="71">
        <v>11.25</v>
      </c>
      <c r="M22" s="70">
        <f t="shared" si="4"/>
        <v>15</v>
      </c>
      <c r="N22" s="77">
        <f t="shared" si="5"/>
        <v>55.05</v>
      </c>
      <c r="O22" s="78">
        <f t="shared" si="6"/>
        <v>16</v>
      </c>
      <c r="P22" s="79" t="str">
        <f t="shared" si="7"/>
        <v>C</v>
      </c>
    </row>
    <row r="23" spans="1:16" ht="15">
      <c r="A23" s="18" t="s">
        <v>46</v>
      </c>
      <c r="B23" s="11" t="s">
        <v>61</v>
      </c>
      <c r="C23" s="1" t="s">
        <v>116</v>
      </c>
      <c r="D23" s="14">
        <v>12.5</v>
      </c>
      <c r="E23" s="13">
        <f t="shared" si="0"/>
        <v>18</v>
      </c>
      <c r="F23" s="14">
        <v>10.7</v>
      </c>
      <c r="G23" s="13">
        <f t="shared" si="1"/>
        <v>18</v>
      </c>
      <c r="H23" s="14">
        <v>8.75</v>
      </c>
      <c r="I23" s="13">
        <f t="shared" si="2"/>
        <v>16</v>
      </c>
      <c r="J23" s="14">
        <v>11.6</v>
      </c>
      <c r="K23" s="13">
        <f t="shared" si="3"/>
        <v>12</v>
      </c>
      <c r="L23" s="14">
        <v>10.75</v>
      </c>
      <c r="M23" s="13">
        <f t="shared" si="4"/>
        <v>17</v>
      </c>
      <c r="N23" s="62">
        <f t="shared" si="5"/>
        <v>54.3</v>
      </c>
      <c r="O23" s="64">
        <f t="shared" si="6"/>
        <v>17</v>
      </c>
      <c r="P23" s="76" t="str">
        <f t="shared" si="7"/>
        <v>P</v>
      </c>
    </row>
    <row r="24" spans="1:16" ht="15">
      <c r="A24" s="94">
        <v>47</v>
      </c>
      <c r="B24" s="68" t="s">
        <v>63</v>
      </c>
      <c r="C24" s="95" t="s">
        <v>149</v>
      </c>
      <c r="D24" s="71">
        <v>12.8</v>
      </c>
      <c r="E24" s="70">
        <f t="shared" si="0"/>
        <v>15</v>
      </c>
      <c r="F24" s="71">
        <v>11.6</v>
      </c>
      <c r="G24" s="70">
        <f t="shared" si="1"/>
        <v>16</v>
      </c>
      <c r="H24" s="71">
        <v>8.65</v>
      </c>
      <c r="I24" s="70">
        <f t="shared" si="2"/>
        <v>17</v>
      </c>
      <c r="J24" s="71">
        <v>10.95</v>
      </c>
      <c r="K24" s="70">
        <f t="shared" si="3"/>
        <v>16</v>
      </c>
      <c r="L24" s="71">
        <v>9.7</v>
      </c>
      <c r="M24" s="70">
        <f t="shared" si="4"/>
        <v>18</v>
      </c>
      <c r="N24" s="77">
        <f t="shared" si="5"/>
        <v>53.7</v>
      </c>
      <c r="O24" s="78">
        <f t="shared" si="6"/>
        <v>18</v>
      </c>
      <c r="P24" s="79" t="str">
        <f t="shared" si="7"/>
        <v>P</v>
      </c>
    </row>
    <row r="25" spans="1:16" ht="15">
      <c r="A25" s="27" t="s">
        <v>42</v>
      </c>
      <c r="B25" s="11" t="s">
        <v>167</v>
      </c>
      <c r="C25" s="23" t="s">
        <v>139</v>
      </c>
      <c r="D25" s="26">
        <v>0</v>
      </c>
      <c r="E25" s="13" t="e">
        <f t="shared" si="0"/>
        <v>#N/A</v>
      </c>
      <c r="F25" s="14">
        <v>12.43</v>
      </c>
      <c r="G25" s="13">
        <f t="shared" si="1"/>
        <v>8</v>
      </c>
      <c r="H25" s="26">
        <v>0</v>
      </c>
      <c r="I25" s="13" t="e">
        <f t="shared" si="2"/>
        <v>#N/A</v>
      </c>
      <c r="J25" s="26">
        <v>0</v>
      </c>
      <c r="K25" s="13" t="e">
        <f t="shared" si="3"/>
        <v>#N/A</v>
      </c>
      <c r="L25" s="26">
        <v>0</v>
      </c>
      <c r="M25" s="13" t="e">
        <f t="shared" si="4"/>
        <v>#N/A</v>
      </c>
      <c r="N25" s="62">
        <f t="shared" si="5"/>
        <v>12.43</v>
      </c>
      <c r="O25" s="64" t="e">
        <f t="shared" si="6"/>
        <v>#N/A</v>
      </c>
      <c r="P25" s="76" t="str">
        <f t="shared" si="7"/>
        <v>F</v>
      </c>
    </row>
    <row r="26" spans="1:16" ht="15">
      <c r="A26" s="31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9"/>
      <c r="O26" s="9"/>
      <c r="P26" s="9"/>
    </row>
    <row r="27" spans="1:16" s="46" customFormat="1" ht="15.75">
      <c r="A27" s="51"/>
      <c r="B27" s="54" t="s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4"/>
      <c r="O27" s="54"/>
      <c r="P27" s="54"/>
    </row>
    <row r="28" spans="1:16" ht="15">
      <c r="A28" s="40"/>
      <c r="B28" s="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93"/>
      <c r="O28" s="93"/>
      <c r="P28" s="93"/>
    </row>
    <row r="29" spans="1:16" ht="15">
      <c r="A29" s="27" t="s">
        <v>161</v>
      </c>
      <c r="B29" s="11" t="s">
        <v>177</v>
      </c>
      <c r="C29" s="11" t="s">
        <v>118</v>
      </c>
      <c r="D29" s="14">
        <v>13.5</v>
      </c>
      <c r="E29" s="13">
        <f aca="true" t="shared" si="8" ref="E29:E45">RANK(D29,D$29:D$45)</f>
        <v>3</v>
      </c>
      <c r="F29" s="14">
        <v>12.93</v>
      </c>
      <c r="G29" s="13">
        <f aca="true" t="shared" si="9" ref="G29:G45">RANK(F29,F$29:F$45)</f>
        <v>2</v>
      </c>
      <c r="H29" s="14">
        <v>12.45</v>
      </c>
      <c r="I29" s="13">
        <f aca="true" t="shared" si="10" ref="I29:I45">RANK(H29,H$29:H$45)</f>
        <v>3</v>
      </c>
      <c r="J29" s="14">
        <v>12.45</v>
      </c>
      <c r="K29" s="13">
        <f aca="true" t="shared" si="11" ref="K29:K45">RANK(J29,J$29:J$45)</f>
        <v>1</v>
      </c>
      <c r="L29" s="14">
        <v>12.75</v>
      </c>
      <c r="M29" s="13">
        <f aca="true" t="shared" si="12" ref="M29:M45">RANK(L29,L$29:L$45)</f>
        <v>4</v>
      </c>
      <c r="N29" s="62">
        <f aca="true" t="shared" si="13" ref="N29:N45">D29+F29+H29+J29+L29</f>
        <v>64.08</v>
      </c>
      <c r="O29" s="64">
        <f aca="true" t="shared" si="14" ref="O29:O45">RANK(N29,N$29:N$45)</f>
        <v>1</v>
      </c>
      <c r="P29" s="76" t="str">
        <f aca="true" t="shared" si="15" ref="P29:P45">IF(N29&lt;50,"F",(IF(N29&lt;55,"P",IF(N29&lt;60,"C","D"))))</f>
        <v>D</v>
      </c>
    </row>
    <row r="30" spans="1:16" ht="15">
      <c r="A30" s="27">
        <v>79</v>
      </c>
      <c r="B30" s="11" t="s">
        <v>69</v>
      </c>
      <c r="C30" s="11" t="s">
        <v>113</v>
      </c>
      <c r="D30" s="14">
        <v>13.3</v>
      </c>
      <c r="E30" s="13">
        <f t="shared" si="8"/>
        <v>5</v>
      </c>
      <c r="F30" s="14">
        <v>12.97</v>
      </c>
      <c r="G30" s="13">
        <f t="shared" si="9"/>
        <v>1</v>
      </c>
      <c r="H30" s="14">
        <v>12.6</v>
      </c>
      <c r="I30" s="13">
        <f t="shared" si="10"/>
        <v>1</v>
      </c>
      <c r="J30" s="14">
        <v>12.4</v>
      </c>
      <c r="K30" s="13">
        <f t="shared" si="11"/>
        <v>2</v>
      </c>
      <c r="L30" s="14">
        <v>12.3</v>
      </c>
      <c r="M30" s="13">
        <f t="shared" si="12"/>
        <v>11</v>
      </c>
      <c r="N30" s="62">
        <f t="shared" si="13"/>
        <v>63.57000000000001</v>
      </c>
      <c r="O30" s="64">
        <f t="shared" si="14"/>
        <v>2</v>
      </c>
      <c r="P30" s="76" t="str">
        <f t="shared" si="15"/>
        <v>D</v>
      </c>
    </row>
    <row r="31" spans="1:16" ht="15">
      <c r="A31" s="27" t="s">
        <v>164</v>
      </c>
      <c r="B31" s="11" t="s">
        <v>67</v>
      </c>
      <c r="C31" s="11" t="s">
        <v>190</v>
      </c>
      <c r="D31" s="14">
        <v>13</v>
      </c>
      <c r="E31" s="13">
        <f t="shared" si="8"/>
        <v>9</v>
      </c>
      <c r="F31" s="14">
        <v>12.3</v>
      </c>
      <c r="G31" s="13">
        <f t="shared" si="9"/>
        <v>8</v>
      </c>
      <c r="H31" s="14">
        <v>11.95</v>
      </c>
      <c r="I31" s="13">
        <f t="shared" si="10"/>
        <v>8</v>
      </c>
      <c r="J31" s="14">
        <v>12.3</v>
      </c>
      <c r="K31" s="13">
        <f t="shared" si="11"/>
        <v>3</v>
      </c>
      <c r="L31" s="14">
        <v>13.4</v>
      </c>
      <c r="M31" s="13">
        <f t="shared" si="12"/>
        <v>1</v>
      </c>
      <c r="N31" s="62">
        <f t="shared" si="13"/>
        <v>62.949999999999996</v>
      </c>
      <c r="O31" s="64">
        <f t="shared" si="14"/>
        <v>3</v>
      </c>
      <c r="P31" s="76" t="str">
        <f t="shared" si="15"/>
        <v>D</v>
      </c>
    </row>
    <row r="32" spans="1:16" ht="15">
      <c r="A32" s="27">
        <v>78</v>
      </c>
      <c r="B32" s="11" t="s">
        <v>90</v>
      </c>
      <c r="C32" s="11" t="s">
        <v>157</v>
      </c>
      <c r="D32" s="14">
        <v>13.8</v>
      </c>
      <c r="E32" s="13">
        <f t="shared" si="8"/>
        <v>1</v>
      </c>
      <c r="F32" s="14">
        <v>12.17</v>
      </c>
      <c r="G32" s="13">
        <f t="shared" si="9"/>
        <v>9</v>
      </c>
      <c r="H32" s="14">
        <v>12.6</v>
      </c>
      <c r="I32" s="13">
        <f t="shared" si="10"/>
        <v>1</v>
      </c>
      <c r="J32" s="14">
        <v>12.15</v>
      </c>
      <c r="K32" s="13">
        <f t="shared" si="11"/>
        <v>5</v>
      </c>
      <c r="L32" s="14">
        <v>12.15</v>
      </c>
      <c r="M32" s="13">
        <f t="shared" si="12"/>
        <v>12</v>
      </c>
      <c r="N32" s="62">
        <f t="shared" si="13"/>
        <v>62.87</v>
      </c>
      <c r="O32" s="64">
        <f t="shared" si="14"/>
        <v>4</v>
      </c>
      <c r="P32" s="76" t="str">
        <f t="shared" si="15"/>
        <v>D</v>
      </c>
    </row>
    <row r="33" spans="1:16" ht="15">
      <c r="A33" s="27">
        <v>81</v>
      </c>
      <c r="B33" s="11" t="s">
        <v>92</v>
      </c>
      <c r="C33" s="11" t="s">
        <v>117</v>
      </c>
      <c r="D33" s="14">
        <v>13.05</v>
      </c>
      <c r="E33" s="13">
        <f t="shared" si="8"/>
        <v>8</v>
      </c>
      <c r="F33" s="14">
        <v>12.37</v>
      </c>
      <c r="G33" s="13">
        <f t="shared" si="9"/>
        <v>7</v>
      </c>
      <c r="H33" s="14">
        <v>12</v>
      </c>
      <c r="I33" s="13">
        <f t="shared" si="10"/>
        <v>6</v>
      </c>
      <c r="J33" s="14">
        <v>12.25</v>
      </c>
      <c r="K33" s="13">
        <f t="shared" si="11"/>
        <v>4</v>
      </c>
      <c r="L33" s="14">
        <v>12.7</v>
      </c>
      <c r="M33" s="13">
        <f t="shared" si="12"/>
        <v>6</v>
      </c>
      <c r="N33" s="62">
        <f t="shared" si="13"/>
        <v>62.370000000000005</v>
      </c>
      <c r="O33" s="64">
        <f t="shared" si="14"/>
        <v>5</v>
      </c>
      <c r="P33" s="76" t="str">
        <f t="shared" si="15"/>
        <v>D</v>
      </c>
    </row>
    <row r="34" spans="1:16" ht="15">
      <c r="A34" s="27" t="s">
        <v>169</v>
      </c>
      <c r="B34" s="11" t="s">
        <v>73</v>
      </c>
      <c r="C34" s="11" t="s">
        <v>139</v>
      </c>
      <c r="D34" s="14">
        <v>13.65</v>
      </c>
      <c r="E34" s="13">
        <f t="shared" si="8"/>
        <v>2</v>
      </c>
      <c r="F34" s="14">
        <v>12.43</v>
      </c>
      <c r="G34" s="13">
        <f t="shared" si="9"/>
        <v>5</v>
      </c>
      <c r="H34" s="14">
        <v>11.65</v>
      </c>
      <c r="I34" s="13">
        <f t="shared" si="10"/>
        <v>10</v>
      </c>
      <c r="J34" s="14">
        <v>11.85</v>
      </c>
      <c r="K34" s="13">
        <f t="shared" si="11"/>
        <v>8</v>
      </c>
      <c r="L34" s="14">
        <v>12.4</v>
      </c>
      <c r="M34" s="13">
        <f t="shared" si="12"/>
        <v>10</v>
      </c>
      <c r="N34" s="62">
        <f t="shared" si="13"/>
        <v>61.98</v>
      </c>
      <c r="O34" s="64">
        <f t="shared" si="14"/>
        <v>6</v>
      </c>
      <c r="P34" s="76" t="str">
        <f t="shared" si="15"/>
        <v>D</v>
      </c>
    </row>
    <row r="35" spans="1:16" ht="15">
      <c r="A35" s="27" t="s">
        <v>165</v>
      </c>
      <c r="B35" s="11" t="s">
        <v>64</v>
      </c>
      <c r="C35" s="11" t="s">
        <v>181</v>
      </c>
      <c r="D35" s="14">
        <v>12.25</v>
      </c>
      <c r="E35" s="13">
        <f t="shared" si="8"/>
        <v>13</v>
      </c>
      <c r="F35" s="14">
        <v>12.43</v>
      </c>
      <c r="G35" s="13">
        <f t="shared" si="9"/>
        <v>5</v>
      </c>
      <c r="H35" s="14">
        <v>12.05</v>
      </c>
      <c r="I35" s="13">
        <f t="shared" si="10"/>
        <v>5</v>
      </c>
      <c r="J35" s="14">
        <v>11.85</v>
      </c>
      <c r="K35" s="13">
        <f t="shared" si="11"/>
        <v>8</v>
      </c>
      <c r="L35" s="14">
        <v>13.35</v>
      </c>
      <c r="M35" s="13">
        <f t="shared" si="12"/>
        <v>2</v>
      </c>
      <c r="N35" s="62">
        <f t="shared" si="13"/>
        <v>61.93000000000001</v>
      </c>
      <c r="O35" s="64">
        <f t="shared" si="14"/>
        <v>7</v>
      </c>
      <c r="P35" s="76" t="str">
        <f t="shared" si="15"/>
        <v>D</v>
      </c>
    </row>
    <row r="36" spans="1:16" ht="15">
      <c r="A36" s="27" t="s">
        <v>155</v>
      </c>
      <c r="B36" s="11" t="s">
        <v>65</v>
      </c>
      <c r="C36" s="11" t="s">
        <v>156</v>
      </c>
      <c r="D36" s="14">
        <v>13.35</v>
      </c>
      <c r="E36" s="13">
        <f t="shared" si="8"/>
        <v>4</v>
      </c>
      <c r="F36" s="14">
        <v>12.5</v>
      </c>
      <c r="G36" s="13">
        <f t="shared" si="9"/>
        <v>4</v>
      </c>
      <c r="H36" s="14">
        <v>11.95</v>
      </c>
      <c r="I36" s="13">
        <f t="shared" si="10"/>
        <v>8</v>
      </c>
      <c r="J36" s="14">
        <v>12.05</v>
      </c>
      <c r="K36" s="13">
        <f t="shared" si="11"/>
        <v>7</v>
      </c>
      <c r="L36" s="14">
        <v>11.95</v>
      </c>
      <c r="M36" s="13">
        <f t="shared" si="12"/>
        <v>16</v>
      </c>
      <c r="N36" s="62">
        <f t="shared" si="13"/>
        <v>61.8</v>
      </c>
      <c r="O36" s="64">
        <f t="shared" si="14"/>
        <v>8</v>
      </c>
      <c r="P36" s="76" t="str">
        <f t="shared" si="15"/>
        <v>D</v>
      </c>
    </row>
    <row r="37" spans="1:16" ht="15">
      <c r="A37" s="27">
        <v>86</v>
      </c>
      <c r="B37" s="11" t="s">
        <v>152</v>
      </c>
      <c r="C37" s="11" t="s">
        <v>190</v>
      </c>
      <c r="D37" s="14">
        <v>12.8</v>
      </c>
      <c r="E37" s="13">
        <f t="shared" si="8"/>
        <v>10</v>
      </c>
      <c r="F37" s="14">
        <v>12.7</v>
      </c>
      <c r="G37" s="13">
        <f t="shared" si="9"/>
        <v>3</v>
      </c>
      <c r="H37" s="14">
        <v>12.35</v>
      </c>
      <c r="I37" s="13">
        <f t="shared" si="10"/>
        <v>4</v>
      </c>
      <c r="J37" s="14">
        <v>10.4</v>
      </c>
      <c r="K37" s="13">
        <f t="shared" si="11"/>
        <v>15</v>
      </c>
      <c r="L37" s="14">
        <v>12.75</v>
      </c>
      <c r="M37" s="13">
        <f t="shared" si="12"/>
        <v>4</v>
      </c>
      <c r="N37" s="62">
        <f t="shared" si="13"/>
        <v>61</v>
      </c>
      <c r="O37" s="64">
        <f t="shared" si="14"/>
        <v>9</v>
      </c>
      <c r="P37" s="76" t="str">
        <f t="shared" si="15"/>
        <v>D</v>
      </c>
    </row>
    <row r="38" spans="1:16" ht="15">
      <c r="A38" s="27">
        <v>85</v>
      </c>
      <c r="B38" s="11" t="s">
        <v>68</v>
      </c>
      <c r="C38" s="11" t="s">
        <v>190</v>
      </c>
      <c r="D38" s="14">
        <v>12.8</v>
      </c>
      <c r="E38" s="13">
        <f t="shared" si="8"/>
        <v>10</v>
      </c>
      <c r="F38" s="14">
        <v>11.93</v>
      </c>
      <c r="G38" s="13">
        <f t="shared" si="9"/>
        <v>13</v>
      </c>
      <c r="H38" s="14">
        <v>11.25</v>
      </c>
      <c r="I38" s="13">
        <f t="shared" si="10"/>
        <v>11</v>
      </c>
      <c r="J38" s="14">
        <v>12.15</v>
      </c>
      <c r="K38" s="13">
        <f t="shared" si="11"/>
        <v>5</v>
      </c>
      <c r="L38" s="14">
        <v>12.65</v>
      </c>
      <c r="M38" s="13">
        <f t="shared" si="12"/>
        <v>7</v>
      </c>
      <c r="N38" s="62">
        <f t="shared" si="13"/>
        <v>60.78</v>
      </c>
      <c r="O38" s="64">
        <f t="shared" si="14"/>
        <v>10</v>
      </c>
      <c r="P38" s="76" t="str">
        <f t="shared" si="15"/>
        <v>D</v>
      </c>
    </row>
    <row r="39" spans="1:16" ht="15">
      <c r="A39" s="27" t="s">
        <v>62</v>
      </c>
      <c r="B39" s="11" t="s">
        <v>84</v>
      </c>
      <c r="C39" s="23" t="s">
        <v>118</v>
      </c>
      <c r="D39" s="14">
        <v>13.2</v>
      </c>
      <c r="E39" s="13">
        <f t="shared" si="8"/>
        <v>6</v>
      </c>
      <c r="F39" s="14">
        <v>12.1</v>
      </c>
      <c r="G39" s="13">
        <f t="shared" si="9"/>
        <v>10</v>
      </c>
      <c r="H39" s="14">
        <v>11.25</v>
      </c>
      <c r="I39" s="13">
        <f t="shared" si="10"/>
        <v>11</v>
      </c>
      <c r="J39" s="14">
        <v>10.75</v>
      </c>
      <c r="K39" s="13">
        <f t="shared" si="11"/>
        <v>14</v>
      </c>
      <c r="L39" s="14">
        <v>12.45</v>
      </c>
      <c r="M39" s="13">
        <f t="shared" si="12"/>
        <v>9</v>
      </c>
      <c r="N39" s="62">
        <f t="shared" si="13"/>
        <v>59.75</v>
      </c>
      <c r="O39" s="64">
        <f t="shared" si="14"/>
        <v>11</v>
      </c>
      <c r="P39" s="76" t="str">
        <f t="shared" si="15"/>
        <v>C</v>
      </c>
    </row>
    <row r="40" spans="1:16" ht="15">
      <c r="A40" s="27" t="s">
        <v>159</v>
      </c>
      <c r="B40" s="11" t="s">
        <v>154</v>
      </c>
      <c r="C40" s="11" t="s">
        <v>117</v>
      </c>
      <c r="D40" s="14">
        <v>13.1</v>
      </c>
      <c r="E40" s="13">
        <f t="shared" si="8"/>
        <v>7</v>
      </c>
      <c r="F40" s="14">
        <v>12</v>
      </c>
      <c r="G40" s="13">
        <f t="shared" si="9"/>
        <v>12</v>
      </c>
      <c r="H40" s="14">
        <v>9.75</v>
      </c>
      <c r="I40" s="13">
        <f t="shared" si="10"/>
        <v>16</v>
      </c>
      <c r="J40" s="14">
        <v>11.35</v>
      </c>
      <c r="K40" s="13">
        <f t="shared" si="11"/>
        <v>11</v>
      </c>
      <c r="L40" s="14">
        <v>12.8</v>
      </c>
      <c r="M40" s="13">
        <f t="shared" si="12"/>
        <v>3</v>
      </c>
      <c r="N40" s="62">
        <f t="shared" si="13"/>
        <v>59</v>
      </c>
      <c r="O40" s="64">
        <f t="shared" si="14"/>
        <v>12</v>
      </c>
      <c r="P40" s="76" t="str">
        <f t="shared" si="15"/>
        <v>C</v>
      </c>
    </row>
    <row r="41" spans="1:16" ht="15">
      <c r="A41" s="27" t="s">
        <v>191</v>
      </c>
      <c r="B41" s="11" t="s">
        <v>263</v>
      </c>
      <c r="C41" s="11" t="s">
        <v>109</v>
      </c>
      <c r="D41" s="14">
        <v>11.35</v>
      </c>
      <c r="E41" s="13">
        <f t="shared" si="8"/>
        <v>16</v>
      </c>
      <c r="F41" s="14">
        <v>11.9</v>
      </c>
      <c r="G41" s="13">
        <f t="shared" si="9"/>
        <v>14</v>
      </c>
      <c r="H41" s="14">
        <v>12</v>
      </c>
      <c r="I41" s="13">
        <f t="shared" si="10"/>
        <v>6</v>
      </c>
      <c r="J41" s="14">
        <v>11.25</v>
      </c>
      <c r="K41" s="13">
        <f t="shared" si="11"/>
        <v>12</v>
      </c>
      <c r="L41" s="14">
        <v>11.85</v>
      </c>
      <c r="M41" s="13">
        <f t="shared" si="12"/>
        <v>17</v>
      </c>
      <c r="N41" s="62">
        <f t="shared" si="13"/>
        <v>58.35</v>
      </c>
      <c r="O41" s="64">
        <f t="shared" si="14"/>
        <v>13</v>
      </c>
      <c r="P41" s="76" t="str">
        <f t="shared" si="15"/>
        <v>C</v>
      </c>
    </row>
    <row r="42" spans="1:16" ht="15">
      <c r="A42" s="27" t="s">
        <v>171</v>
      </c>
      <c r="B42" s="11" t="s">
        <v>71</v>
      </c>
      <c r="C42" s="11" t="s">
        <v>139</v>
      </c>
      <c r="D42" s="14">
        <v>11.85</v>
      </c>
      <c r="E42" s="13">
        <f t="shared" si="8"/>
        <v>14</v>
      </c>
      <c r="F42" s="14">
        <v>11.07</v>
      </c>
      <c r="G42" s="13">
        <f t="shared" si="9"/>
        <v>16</v>
      </c>
      <c r="H42" s="14">
        <v>10.75</v>
      </c>
      <c r="I42" s="13">
        <f t="shared" si="10"/>
        <v>13</v>
      </c>
      <c r="J42" s="14">
        <v>11.1</v>
      </c>
      <c r="K42" s="13">
        <f t="shared" si="11"/>
        <v>13</v>
      </c>
      <c r="L42" s="14">
        <v>12</v>
      </c>
      <c r="M42" s="13">
        <f t="shared" si="12"/>
        <v>14</v>
      </c>
      <c r="N42" s="62">
        <f t="shared" si="13"/>
        <v>56.77</v>
      </c>
      <c r="O42" s="64">
        <f t="shared" si="14"/>
        <v>14</v>
      </c>
      <c r="P42" s="76" t="str">
        <f t="shared" si="15"/>
        <v>C</v>
      </c>
    </row>
    <row r="43" spans="1:16" ht="15">
      <c r="A43" s="27" t="s">
        <v>166</v>
      </c>
      <c r="B43" s="11" t="s">
        <v>72</v>
      </c>
      <c r="C43" s="11" t="s">
        <v>139</v>
      </c>
      <c r="D43" s="14">
        <v>11.6</v>
      </c>
      <c r="E43" s="13">
        <f t="shared" si="8"/>
        <v>15</v>
      </c>
      <c r="F43" s="14">
        <v>11.13</v>
      </c>
      <c r="G43" s="13">
        <f t="shared" si="9"/>
        <v>15</v>
      </c>
      <c r="H43" s="14">
        <v>10.15</v>
      </c>
      <c r="I43" s="13">
        <f t="shared" si="10"/>
        <v>15</v>
      </c>
      <c r="J43" s="14">
        <v>11.6</v>
      </c>
      <c r="K43" s="13">
        <f t="shared" si="11"/>
        <v>10</v>
      </c>
      <c r="L43" s="14">
        <v>12</v>
      </c>
      <c r="M43" s="13">
        <f t="shared" si="12"/>
        <v>14</v>
      </c>
      <c r="N43" s="62">
        <f t="shared" si="13"/>
        <v>56.480000000000004</v>
      </c>
      <c r="O43" s="64">
        <f t="shared" si="14"/>
        <v>15</v>
      </c>
      <c r="P43" s="76" t="str">
        <f t="shared" si="15"/>
        <v>C</v>
      </c>
    </row>
    <row r="44" spans="1:16" ht="15">
      <c r="A44" s="27" t="s">
        <v>162</v>
      </c>
      <c r="B44" s="11" t="s">
        <v>70</v>
      </c>
      <c r="C44" s="11" t="s">
        <v>176</v>
      </c>
      <c r="D44" s="14">
        <v>12.5</v>
      </c>
      <c r="E44" s="13">
        <f t="shared" si="8"/>
        <v>12</v>
      </c>
      <c r="F44" s="14">
        <v>12.07</v>
      </c>
      <c r="G44" s="13">
        <f t="shared" si="9"/>
        <v>11</v>
      </c>
      <c r="H44" s="14">
        <v>9.7</v>
      </c>
      <c r="I44" s="13">
        <f t="shared" si="10"/>
        <v>17</v>
      </c>
      <c r="J44" s="14">
        <v>9.65</v>
      </c>
      <c r="K44" s="13">
        <f t="shared" si="11"/>
        <v>16</v>
      </c>
      <c r="L44" s="14">
        <v>12.1</v>
      </c>
      <c r="M44" s="13">
        <f t="shared" si="12"/>
        <v>13</v>
      </c>
      <c r="N44" s="62">
        <f t="shared" si="13"/>
        <v>56.019999999999996</v>
      </c>
      <c r="O44" s="64">
        <f t="shared" si="14"/>
        <v>16</v>
      </c>
      <c r="P44" s="76" t="str">
        <f t="shared" si="15"/>
        <v>C</v>
      </c>
    </row>
    <row r="45" spans="1:16" ht="15">
      <c r="A45" s="27" t="s">
        <v>173</v>
      </c>
      <c r="B45" s="11" t="s">
        <v>179</v>
      </c>
      <c r="C45" s="11" t="s">
        <v>139</v>
      </c>
      <c r="D45" s="14">
        <v>11.25</v>
      </c>
      <c r="E45" s="13">
        <f t="shared" si="8"/>
        <v>17</v>
      </c>
      <c r="F45" s="14">
        <v>10.53</v>
      </c>
      <c r="G45" s="13">
        <f t="shared" si="9"/>
        <v>17</v>
      </c>
      <c r="H45" s="14">
        <v>10.45</v>
      </c>
      <c r="I45" s="13">
        <f t="shared" si="10"/>
        <v>14</v>
      </c>
      <c r="J45" s="14">
        <v>9.5</v>
      </c>
      <c r="K45" s="13">
        <f t="shared" si="11"/>
        <v>17</v>
      </c>
      <c r="L45" s="14">
        <v>12.5</v>
      </c>
      <c r="M45" s="13">
        <f t="shared" si="12"/>
        <v>8</v>
      </c>
      <c r="N45" s="62">
        <f t="shared" si="13"/>
        <v>54.230000000000004</v>
      </c>
      <c r="O45" s="64">
        <f t="shared" si="14"/>
        <v>17</v>
      </c>
      <c r="P45" s="76" t="str">
        <f t="shared" si="15"/>
        <v>P</v>
      </c>
    </row>
    <row r="46" spans="1:16" ht="15">
      <c r="A46" s="3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9"/>
      <c r="O46" s="9"/>
      <c r="P46" s="9"/>
    </row>
    <row r="47" spans="1:16" s="46" customFormat="1" ht="15.75">
      <c r="A47" s="51"/>
      <c r="B47" s="54" t="s">
        <v>15</v>
      </c>
      <c r="C47" s="45"/>
      <c r="D47" s="88"/>
      <c r="E47" s="45"/>
      <c r="F47" s="88"/>
      <c r="G47" s="45"/>
      <c r="H47" s="88"/>
      <c r="I47" s="45"/>
      <c r="J47" s="88"/>
      <c r="K47" s="45"/>
      <c r="L47" s="88"/>
      <c r="M47" s="45"/>
      <c r="N47" s="54"/>
      <c r="O47" s="54"/>
      <c r="P47" s="58"/>
    </row>
    <row r="48" spans="1:16" ht="15">
      <c r="A48" s="40"/>
      <c r="B48" s="6"/>
      <c r="C48" s="41"/>
      <c r="D48" s="20"/>
      <c r="E48" s="3"/>
      <c r="F48" s="20"/>
      <c r="G48" s="3"/>
      <c r="H48" s="20"/>
      <c r="I48" s="3"/>
      <c r="J48" s="20"/>
      <c r="K48" s="3"/>
      <c r="L48" s="20"/>
      <c r="M48" s="3"/>
      <c r="N48" s="9"/>
      <c r="O48" s="9"/>
      <c r="P48" s="9"/>
    </row>
    <row r="49" spans="1:16" ht="15">
      <c r="A49" s="27" t="s">
        <v>55</v>
      </c>
      <c r="B49" s="11" t="s">
        <v>101</v>
      </c>
      <c r="C49" s="11" t="s">
        <v>180</v>
      </c>
      <c r="D49" s="14">
        <v>13.1</v>
      </c>
      <c r="E49" s="13">
        <f aca="true" t="shared" si="16" ref="E49:E57">RANK(D49,D$49:D$57)</f>
        <v>2</v>
      </c>
      <c r="F49" s="14">
        <v>12.5</v>
      </c>
      <c r="G49" s="13">
        <f aca="true" t="shared" si="17" ref="G49:G57">RANK(F49,F$49:F$57)</f>
        <v>1</v>
      </c>
      <c r="H49" s="14">
        <v>10.2</v>
      </c>
      <c r="I49" s="13">
        <f aca="true" t="shared" si="18" ref="I49:I57">RANK(H49,H$49:H$57)</f>
        <v>5</v>
      </c>
      <c r="J49" s="14">
        <v>11.8</v>
      </c>
      <c r="K49" s="13">
        <f aca="true" t="shared" si="19" ref="K49:K57">RANK(J49,J$49:J$57)</f>
        <v>1</v>
      </c>
      <c r="L49" s="14">
        <v>12.85</v>
      </c>
      <c r="M49" s="13">
        <f aca="true" t="shared" si="20" ref="M49:M57">RANK(L49,L$49:L$57)</f>
        <v>2</v>
      </c>
      <c r="N49" s="62">
        <f aca="true" t="shared" si="21" ref="N49:N57">D49+F49+H49+J49+L49</f>
        <v>60.449999999999996</v>
      </c>
      <c r="O49" s="64">
        <f aca="true" t="shared" si="22" ref="O49:O57">RANK(N49,N$49:N$57)</f>
        <v>1</v>
      </c>
      <c r="P49" s="76" t="str">
        <f aca="true" t="shared" si="23" ref="P49:P57">IF(N49&lt;50,"F",(IF(N49&lt;55,"P",IF(N49&lt;60,"C","D"))))</f>
        <v>D</v>
      </c>
    </row>
    <row r="50" spans="1:16" ht="15">
      <c r="A50" s="27" t="s">
        <v>58</v>
      </c>
      <c r="B50" s="11" t="s">
        <v>262</v>
      </c>
      <c r="C50" s="11" t="s">
        <v>168</v>
      </c>
      <c r="D50" s="14">
        <v>13.3</v>
      </c>
      <c r="E50" s="13">
        <f t="shared" si="16"/>
        <v>1</v>
      </c>
      <c r="F50" s="14">
        <v>12.07</v>
      </c>
      <c r="G50" s="13">
        <f t="shared" si="17"/>
        <v>3</v>
      </c>
      <c r="H50" s="14">
        <v>10.85</v>
      </c>
      <c r="I50" s="13">
        <f t="shared" si="18"/>
        <v>1</v>
      </c>
      <c r="J50" s="14">
        <v>11.4</v>
      </c>
      <c r="K50" s="13">
        <f t="shared" si="19"/>
        <v>3</v>
      </c>
      <c r="L50" s="14">
        <v>12.05</v>
      </c>
      <c r="M50" s="13">
        <f t="shared" si="20"/>
        <v>7</v>
      </c>
      <c r="N50" s="62">
        <f t="shared" si="21"/>
        <v>59.67</v>
      </c>
      <c r="O50" s="64">
        <f t="shared" si="22"/>
        <v>2</v>
      </c>
      <c r="P50" s="76" t="str">
        <f t="shared" si="23"/>
        <v>C</v>
      </c>
    </row>
    <row r="51" spans="1:16" ht="15">
      <c r="A51" s="27" t="s">
        <v>56</v>
      </c>
      <c r="B51" s="11" t="s">
        <v>261</v>
      </c>
      <c r="C51" s="11" t="s">
        <v>178</v>
      </c>
      <c r="D51" s="14">
        <v>12.4</v>
      </c>
      <c r="E51" s="13">
        <f t="shared" si="16"/>
        <v>6</v>
      </c>
      <c r="F51" s="14">
        <v>11.97</v>
      </c>
      <c r="G51" s="13">
        <f t="shared" si="17"/>
        <v>4</v>
      </c>
      <c r="H51" s="14">
        <v>10.7</v>
      </c>
      <c r="I51" s="13">
        <f t="shared" si="18"/>
        <v>3</v>
      </c>
      <c r="J51" s="14">
        <v>11.45</v>
      </c>
      <c r="K51" s="13">
        <f t="shared" si="19"/>
        <v>2</v>
      </c>
      <c r="L51" s="14">
        <v>12.5</v>
      </c>
      <c r="M51" s="13">
        <f t="shared" si="20"/>
        <v>3</v>
      </c>
      <c r="N51" s="62">
        <f t="shared" si="21"/>
        <v>59.019999999999996</v>
      </c>
      <c r="O51" s="64">
        <f t="shared" si="22"/>
        <v>3</v>
      </c>
      <c r="P51" s="76" t="str">
        <f t="shared" si="23"/>
        <v>C</v>
      </c>
    </row>
    <row r="52" spans="1:16" ht="15">
      <c r="A52" s="27" t="s">
        <v>150</v>
      </c>
      <c r="B52" s="11" t="s">
        <v>103</v>
      </c>
      <c r="C52" s="11" t="s">
        <v>175</v>
      </c>
      <c r="D52" s="14">
        <v>12.6</v>
      </c>
      <c r="E52" s="13">
        <f t="shared" si="16"/>
        <v>4</v>
      </c>
      <c r="F52" s="14">
        <v>12.37</v>
      </c>
      <c r="G52" s="13">
        <f t="shared" si="17"/>
        <v>2</v>
      </c>
      <c r="H52" s="14">
        <v>9.55</v>
      </c>
      <c r="I52" s="13">
        <f t="shared" si="18"/>
        <v>6</v>
      </c>
      <c r="J52" s="14">
        <v>11.35</v>
      </c>
      <c r="K52" s="13">
        <f t="shared" si="19"/>
        <v>4</v>
      </c>
      <c r="L52" s="14">
        <v>12.3</v>
      </c>
      <c r="M52" s="13">
        <f t="shared" si="20"/>
        <v>4</v>
      </c>
      <c r="N52" s="62">
        <f t="shared" si="21"/>
        <v>58.17</v>
      </c>
      <c r="O52" s="64">
        <f t="shared" si="22"/>
        <v>4</v>
      </c>
      <c r="P52" s="76" t="str">
        <f t="shared" si="23"/>
        <v>C</v>
      </c>
    </row>
    <row r="53" spans="1:16" ht="15">
      <c r="A53" s="27">
        <v>75</v>
      </c>
      <c r="B53" s="11" t="s">
        <v>104</v>
      </c>
      <c r="C53" s="11" t="s">
        <v>168</v>
      </c>
      <c r="D53" s="14">
        <v>11.55</v>
      </c>
      <c r="E53" s="13">
        <f t="shared" si="16"/>
        <v>8</v>
      </c>
      <c r="F53" s="14">
        <v>11.83</v>
      </c>
      <c r="G53" s="13">
        <f t="shared" si="17"/>
        <v>6</v>
      </c>
      <c r="H53" s="14">
        <v>10.75</v>
      </c>
      <c r="I53" s="13">
        <f t="shared" si="18"/>
        <v>2</v>
      </c>
      <c r="J53" s="14">
        <v>11</v>
      </c>
      <c r="K53" s="13">
        <f t="shared" si="19"/>
        <v>5</v>
      </c>
      <c r="L53" s="14">
        <v>13</v>
      </c>
      <c r="M53" s="13">
        <f t="shared" si="20"/>
        <v>1</v>
      </c>
      <c r="N53" s="62">
        <f t="shared" si="21"/>
        <v>58.13</v>
      </c>
      <c r="O53" s="64">
        <f t="shared" si="22"/>
        <v>5</v>
      </c>
      <c r="P53" s="76" t="str">
        <f t="shared" si="23"/>
        <v>C</v>
      </c>
    </row>
    <row r="54" spans="1:16" ht="15">
      <c r="A54" s="27" t="s">
        <v>151</v>
      </c>
      <c r="B54" s="11" t="s">
        <v>260</v>
      </c>
      <c r="C54" s="11" t="s">
        <v>176</v>
      </c>
      <c r="D54" s="14">
        <v>12.95</v>
      </c>
      <c r="E54" s="13">
        <f t="shared" si="16"/>
        <v>3</v>
      </c>
      <c r="F54" s="14">
        <v>11.97</v>
      </c>
      <c r="G54" s="13">
        <f t="shared" si="17"/>
        <v>4</v>
      </c>
      <c r="H54" s="14">
        <v>10.25</v>
      </c>
      <c r="I54" s="13">
        <f t="shared" si="18"/>
        <v>4</v>
      </c>
      <c r="J54" s="14">
        <v>10.8</v>
      </c>
      <c r="K54" s="13">
        <f t="shared" si="19"/>
        <v>7</v>
      </c>
      <c r="L54" s="14">
        <v>12.1</v>
      </c>
      <c r="M54" s="13">
        <f t="shared" si="20"/>
        <v>6</v>
      </c>
      <c r="N54" s="62">
        <f t="shared" si="21"/>
        <v>58.07</v>
      </c>
      <c r="O54" s="64">
        <f t="shared" si="22"/>
        <v>6</v>
      </c>
      <c r="P54" s="76" t="str">
        <f t="shared" si="23"/>
        <v>C</v>
      </c>
    </row>
    <row r="55" spans="1:16" ht="15">
      <c r="A55" s="27" t="s">
        <v>153</v>
      </c>
      <c r="B55" s="11" t="s">
        <v>105</v>
      </c>
      <c r="C55" s="11" t="s">
        <v>190</v>
      </c>
      <c r="D55" s="14">
        <v>12.55</v>
      </c>
      <c r="E55" s="13">
        <f t="shared" si="16"/>
        <v>5</v>
      </c>
      <c r="F55" s="14">
        <v>8.67</v>
      </c>
      <c r="G55" s="13">
        <f t="shared" si="17"/>
        <v>8</v>
      </c>
      <c r="H55" s="14">
        <v>9.4</v>
      </c>
      <c r="I55" s="13">
        <f t="shared" si="18"/>
        <v>7</v>
      </c>
      <c r="J55" s="14">
        <v>10.4</v>
      </c>
      <c r="K55" s="13">
        <f t="shared" si="19"/>
        <v>8</v>
      </c>
      <c r="L55" s="14">
        <v>12.25</v>
      </c>
      <c r="M55" s="13">
        <f t="shared" si="20"/>
        <v>5</v>
      </c>
      <c r="N55" s="62">
        <f t="shared" si="21"/>
        <v>53.269999999999996</v>
      </c>
      <c r="O55" s="64">
        <f t="shared" si="22"/>
        <v>7</v>
      </c>
      <c r="P55" s="76" t="str">
        <f t="shared" si="23"/>
        <v>P</v>
      </c>
    </row>
    <row r="56" spans="1:16" ht="15">
      <c r="A56" s="74" t="s">
        <v>57</v>
      </c>
      <c r="B56" s="68" t="s">
        <v>59</v>
      </c>
      <c r="C56" s="68" t="s">
        <v>127</v>
      </c>
      <c r="D56" s="71">
        <v>12</v>
      </c>
      <c r="E56" s="70">
        <f t="shared" si="16"/>
        <v>7</v>
      </c>
      <c r="F56" s="71">
        <v>7.63</v>
      </c>
      <c r="G56" s="70">
        <f t="shared" si="17"/>
        <v>9</v>
      </c>
      <c r="H56" s="71">
        <v>7.5</v>
      </c>
      <c r="I56" s="70">
        <f t="shared" si="18"/>
        <v>9</v>
      </c>
      <c r="J56" s="71">
        <v>10.25</v>
      </c>
      <c r="K56" s="70">
        <f t="shared" si="19"/>
        <v>9</v>
      </c>
      <c r="L56" s="71">
        <v>9.6</v>
      </c>
      <c r="M56" s="70">
        <f t="shared" si="20"/>
        <v>9</v>
      </c>
      <c r="N56" s="77">
        <f t="shared" si="21"/>
        <v>46.98</v>
      </c>
      <c r="O56" s="78">
        <f t="shared" si="22"/>
        <v>8</v>
      </c>
      <c r="P56" s="79" t="str">
        <f t="shared" si="23"/>
        <v>F</v>
      </c>
    </row>
    <row r="57" spans="1:16" ht="15">
      <c r="A57" s="27" t="s">
        <v>54</v>
      </c>
      <c r="B57" s="11" t="s">
        <v>102</v>
      </c>
      <c r="C57" s="11" t="s">
        <v>109</v>
      </c>
      <c r="D57" s="14">
        <v>0</v>
      </c>
      <c r="E57" s="13">
        <f t="shared" si="16"/>
        <v>9</v>
      </c>
      <c r="F57" s="14">
        <v>11.43</v>
      </c>
      <c r="G57" s="13">
        <f t="shared" si="17"/>
        <v>7</v>
      </c>
      <c r="H57" s="14">
        <v>9</v>
      </c>
      <c r="I57" s="13">
        <f t="shared" si="18"/>
        <v>8</v>
      </c>
      <c r="J57" s="14">
        <v>10.85</v>
      </c>
      <c r="K57" s="13">
        <f t="shared" si="19"/>
        <v>6</v>
      </c>
      <c r="L57" s="14">
        <v>11.85</v>
      </c>
      <c r="M57" s="13">
        <f t="shared" si="20"/>
        <v>8</v>
      </c>
      <c r="N57" s="62">
        <f t="shared" si="21"/>
        <v>43.13</v>
      </c>
      <c r="O57" s="64">
        <f t="shared" si="22"/>
        <v>9</v>
      </c>
      <c r="P57" s="76" t="str">
        <f t="shared" si="23"/>
        <v>F</v>
      </c>
    </row>
  </sheetData>
  <sheetProtection/>
  <mergeCells count="2">
    <mergeCell ref="A1:P1"/>
    <mergeCell ref="A2:P2"/>
  </mergeCells>
  <conditionalFormatting sqref="O47:O57 O29:O45 O3:O25">
    <cfRule type="cellIs" priority="16" dxfId="13" operator="equal" stopIfTrue="1">
      <formula>1</formula>
    </cfRule>
    <cfRule type="cellIs" priority="17" dxfId="12" operator="equal" stopIfTrue="1">
      <formula>2</formula>
    </cfRule>
    <cfRule type="cellIs" priority="18" dxfId="11" operator="equal" stopIfTrue="1">
      <formula>3</formula>
    </cfRule>
  </conditionalFormatting>
  <conditionalFormatting sqref="E7:E25 G7:G25 I7:I25 K7:K25 M7:M25">
    <cfRule type="cellIs" priority="15" dxfId="0" operator="equal" stopIfTrue="1">
      <formula>1</formula>
    </cfRule>
  </conditionalFormatting>
  <conditionalFormatting sqref="E29:E45">
    <cfRule type="cellIs" priority="10" dxfId="0" operator="equal" stopIfTrue="1">
      <formula>1</formula>
    </cfRule>
  </conditionalFormatting>
  <conditionalFormatting sqref="E49:E57">
    <cfRule type="cellIs" priority="9" dxfId="0" operator="equal" stopIfTrue="1">
      <formula>1</formula>
    </cfRule>
  </conditionalFormatting>
  <conditionalFormatting sqref="G29:G45">
    <cfRule type="cellIs" priority="8" dxfId="0" operator="equal" stopIfTrue="1">
      <formula>1</formula>
    </cfRule>
  </conditionalFormatting>
  <conditionalFormatting sqref="G49:G57">
    <cfRule type="cellIs" priority="7" dxfId="0" operator="equal" stopIfTrue="1">
      <formula>1</formula>
    </cfRule>
  </conditionalFormatting>
  <conditionalFormatting sqref="I29:I45">
    <cfRule type="cellIs" priority="6" dxfId="0" operator="equal" stopIfTrue="1">
      <formula>1</formula>
    </cfRule>
  </conditionalFormatting>
  <conditionalFormatting sqref="I49:I57">
    <cfRule type="cellIs" priority="5" dxfId="0" operator="equal" stopIfTrue="1">
      <formula>1</formula>
    </cfRule>
  </conditionalFormatting>
  <conditionalFormatting sqref="K29:K45">
    <cfRule type="cellIs" priority="4" dxfId="0" operator="equal" stopIfTrue="1">
      <formula>1</formula>
    </cfRule>
  </conditionalFormatting>
  <conditionalFormatting sqref="K49:K57">
    <cfRule type="cellIs" priority="3" dxfId="0" operator="equal" stopIfTrue="1">
      <formula>1</formula>
    </cfRule>
  </conditionalFormatting>
  <conditionalFormatting sqref="M29:M45">
    <cfRule type="cellIs" priority="2" dxfId="0" operator="equal" stopIfTrue="1">
      <formula>1</formula>
    </cfRule>
  </conditionalFormatting>
  <conditionalFormatting sqref="M49:M57">
    <cfRule type="cellIs" priority="1" dxfId="0" operator="equal" stopIfTrue="1">
      <formula>1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Joanne Kulik</cp:lastModifiedBy>
  <cp:lastPrinted>2018-04-16T22:14:36Z</cp:lastPrinted>
  <dcterms:created xsi:type="dcterms:W3CDTF">2002-09-30T14:38:24Z</dcterms:created>
  <dcterms:modified xsi:type="dcterms:W3CDTF">2018-04-16T22:15:17Z</dcterms:modified>
  <cp:category/>
  <cp:version/>
  <cp:contentType/>
  <cp:contentStatus/>
</cp:coreProperties>
</file>